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610" activeTab="0"/>
  </bookViews>
  <sheets>
    <sheet name="P&amp;L" sheetId="1" r:id="rId1"/>
    <sheet name="BS" sheetId="2" r:id="rId2"/>
    <sheet name="CF" sheetId="3" r:id="rId3"/>
    <sheet name="EQUITY" sheetId="4" r:id="rId4"/>
  </sheets>
  <definedNames>
    <definedName name="_xlnm.Print_Area" localSheetId="1">'BS'!$F$1:$O$73</definedName>
    <definedName name="_xlnm.Print_Area" localSheetId="2">'CF'!$A$1:$L$68</definedName>
    <definedName name="_xlnm.Print_Area" localSheetId="3">'EQUITY'!$A$1:$P$41</definedName>
    <definedName name="_xlnm.Print_Area" localSheetId="0">'P&amp;L'!$A$1:$J$63</definedName>
  </definedNames>
  <calcPr fullCalcOnLoad="1"/>
</workbook>
</file>

<file path=xl/sharedStrings.xml><?xml version="1.0" encoding="utf-8"?>
<sst xmlns="http://schemas.openxmlformats.org/spreadsheetml/2006/main" count="266" uniqueCount="189">
  <si>
    <t>YEAR</t>
  </si>
  <si>
    <t>CORRESPONDING</t>
  </si>
  <si>
    <t xml:space="preserve">PRECEDING </t>
  </si>
  <si>
    <t>ENDED</t>
  </si>
  <si>
    <t>Revenue</t>
  </si>
  <si>
    <t>Cost of sales</t>
  </si>
  <si>
    <t>Gross Profit</t>
  </si>
  <si>
    <t>Operating expenses</t>
  </si>
  <si>
    <t>Finance costs</t>
  </si>
  <si>
    <t>Profit before taxation</t>
  </si>
  <si>
    <t>Taxation</t>
  </si>
  <si>
    <t>Attributable to :</t>
  </si>
  <si>
    <t>Equity holders of the parent</t>
  </si>
  <si>
    <t>Minority interest</t>
  </si>
  <si>
    <t xml:space="preserve">Earnings per share attributable to </t>
  </si>
  <si>
    <t>Basic earnings per ordinary share (sen)</t>
  </si>
  <si>
    <t>Diluted earnings per ordinary share (sen)</t>
  </si>
  <si>
    <t xml:space="preserve">As at </t>
  </si>
  <si>
    <t xml:space="preserve"> </t>
  </si>
  <si>
    <t>RM'000</t>
  </si>
  <si>
    <t>ASSETS</t>
  </si>
  <si>
    <t>Current Assets</t>
  </si>
  <si>
    <t>Inventories</t>
  </si>
  <si>
    <t>EQUITY AND LIABILITIES</t>
  </si>
  <si>
    <t>Equity attributable to equity holders of the parent</t>
  </si>
  <si>
    <t>Merger relief reserve</t>
  </si>
  <si>
    <t>UNAUDITED CONDENSED CONSOLIDATED CASH FLOW STATEMENT</t>
  </si>
  <si>
    <t>YEAR ENDED</t>
  </si>
  <si>
    <t>Interest income</t>
  </si>
  <si>
    <t>Changes in working capital:</t>
  </si>
  <si>
    <t>Purchase of property, plant and equipment</t>
  </si>
  <si>
    <t>Proceeds from disposal of property, plant and equipment</t>
  </si>
  <si>
    <t>Interest received</t>
  </si>
  <si>
    <t>Cash and cash equivalents at the beginning of the period</t>
  </si>
  <si>
    <t>Cash and cash equivalents at the end of the period</t>
  </si>
  <si>
    <t>Cash and cash equivalents comprise:</t>
  </si>
  <si>
    <t>Cash and bank balances</t>
  </si>
  <si>
    <t>Bank overdrafts</t>
  </si>
  <si>
    <t>Net assets per share attributable to equity holders of the parent (RM)</t>
  </si>
  <si>
    <t>The Condensed Consolidated Balance Sheets should be read in conjunction with the Annual Financial Report for the</t>
  </si>
  <si>
    <t>Total non-current assets</t>
  </si>
  <si>
    <t>Intangible assets</t>
  </si>
  <si>
    <t>Total assets</t>
  </si>
  <si>
    <t>Currency translation reserve</t>
  </si>
  <si>
    <t>Total equity</t>
  </si>
  <si>
    <t>Total non-current liabilities</t>
  </si>
  <si>
    <t>Non-current Assets</t>
  </si>
  <si>
    <t>Tax recoverable</t>
  </si>
  <si>
    <t>Deposits with licensed banks</t>
  </si>
  <si>
    <t>Share capital</t>
  </si>
  <si>
    <t>Share premium</t>
  </si>
  <si>
    <t>Non-current liabilities</t>
  </si>
  <si>
    <t>Current liabilities</t>
  </si>
  <si>
    <t>Total current liabilities</t>
  </si>
  <si>
    <t>Total liabilities</t>
  </si>
  <si>
    <t>TOTAL EQUITY AND LIABILITIES</t>
  </si>
  <si>
    <t>31/12/2006</t>
  </si>
  <si>
    <t xml:space="preserve"> Unaudited</t>
  </si>
  <si>
    <t xml:space="preserve">As at  </t>
  </si>
  <si>
    <t xml:space="preserve">The Condensed Consolidated Cash Flow Statements should be read in conjunction with the Annual Financial Report </t>
  </si>
  <si>
    <t>Net change in cash and cash equivalents</t>
  </si>
  <si>
    <t>Non-cash items</t>
  </si>
  <si>
    <t>Non-operating items</t>
  </si>
  <si>
    <t>Interest expense</t>
  </si>
  <si>
    <t>Unaudited</t>
  </si>
  <si>
    <t>Note: The detailed calculations for the Basic and Diluted earnings per share are shown in Note B13.</t>
  </si>
  <si>
    <t>(incorporated in Malaysia)</t>
  </si>
  <si>
    <t>CASH FLOWS FROM OPERATING ACTIVITIES</t>
  </si>
  <si>
    <t>CASH FLOWS FROM INVESTING ACTIVITIES</t>
  </si>
  <si>
    <t>CASH FLOWS FROM FINANCING ACTIVITIES</t>
  </si>
  <si>
    <t>Proceeds from issuance of shares</t>
  </si>
  <si>
    <t>Share issue expenses</t>
  </si>
  <si>
    <t>Proceeds from borrowings</t>
  </si>
  <si>
    <t>Merger</t>
  </si>
  <si>
    <t>Currency</t>
  </si>
  <si>
    <t>Share</t>
  </si>
  <si>
    <t>Share Option</t>
  </si>
  <si>
    <t xml:space="preserve">Minority </t>
  </si>
  <si>
    <t>Total</t>
  </si>
  <si>
    <t>Scheme Reserve</t>
  </si>
  <si>
    <t>At 1 January 2006</t>
  </si>
  <si>
    <t>Net profit for the period</t>
  </si>
  <si>
    <t xml:space="preserve">The Condensed Consolidated Income Statements should be read in conjunction with the Annual Financial Report for the year ended 31st December </t>
  </si>
  <si>
    <t>Deferred tax liabilities</t>
  </si>
  <si>
    <t xml:space="preserve">Accumulated </t>
  </si>
  <si>
    <t>SCOMI ENGINEERING BHD(111633-M)</t>
  </si>
  <si>
    <t>31/03/2007</t>
  </si>
  <si>
    <t>SCOMI ENGINEERING BHD (111633-M)</t>
  </si>
  <si>
    <t>PERIOD ENDED</t>
  </si>
  <si>
    <t>Deferred tax assets</t>
  </si>
  <si>
    <t xml:space="preserve">               INDIVIDUAL QUARTER</t>
  </si>
  <si>
    <t xml:space="preserve">           CUMULATIVE QUARTER</t>
  </si>
  <si>
    <t>CURRENT YEAR</t>
  </si>
  <si>
    <t>QUARTER ENDED</t>
  </si>
  <si>
    <t>PRECEDING YEAR</t>
  </si>
  <si>
    <t xml:space="preserve">QUARTER </t>
  </si>
  <si>
    <t xml:space="preserve">CURRENT  YEAR </t>
  </si>
  <si>
    <t>Continuing Operations</t>
  </si>
  <si>
    <t>Discontinued Operations</t>
  </si>
  <si>
    <t xml:space="preserve">       discontinued operations</t>
  </si>
  <si>
    <t xml:space="preserve"> - For profit from continuing operations</t>
  </si>
  <si>
    <t>Other income/(expense)</t>
  </si>
  <si>
    <t>Profit for the period from continuing operations</t>
  </si>
  <si>
    <t>Profit for the period</t>
  </si>
  <si>
    <t xml:space="preserve">     equity holders of the parent:</t>
  </si>
  <si>
    <t>At 1 January 2007</t>
  </si>
  <si>
    <t>INTERIM FINANCIAL STATEMENTS</t>
  </si>
  <si>
    <t>Assets of disposal group classified as held for sale</t>
  </si>
  <si>
    <t>Liabilities directly associated with the assets classified as held</t>
  </si>
  <si>
    <t>The Condensed Consolidated Statement of Changes in Equity should be read in conjunction with the Annual Financial Report for the year ended 31st December 2006 and the accompanying explanatory notes attached to the interim financial statements.</t>
  </si>
  <si>
    <t>Current tax liabilities</t>
  </si>
  <si>
    <t>SCOTS</t>
  </si>
  <si>
    <t>reserves</t>
  </si>
  <si>
    <t>reserve</t>
  </si>
  <si>
    <t>Share option</t>
  </si>
  <si>
    <t xml:space="preserve">and capital </t>
  </si>
  <si>
    <t xml:space="preserve">contribution </t>
  </si>
  <si>
    <t>capital</t>
  </si>
  <si>
    <t>premium</t>
  </si>
  <si>
    <t>relief</t>
  </si>
  <si>
    <t>translation</t>
  </si>
  <si>
    <t>losses</t>
  </si>
  <si>
    <t>interest</t>
  </si>
  <si>
    <t>equity</t>
  </si>
  <si>
    <t>Issue of shares</t>
  </si>
  <si>
    <t xml:space="preserve"> - share issue costs</t>
  </si>
  <si>
    <t xml:space="preserve"> - rights issue</t>
  </si>
  <si>
    <t xml:space="preserve"> - shares issued</t>
  </si>
  <si>
    <t xml:space="preserve">(Loss) / profit for the period from the </t>
  </si>
  <si>
    <t>Adjustment for:</t>
  </si>
  <si>
    <t>2006 and the accompanying explanatory notes attached to the interim financial statements.</t>
  </si>
  <si>
    <t>Unaudited Condensed Consolidated Statement of Changes in Equity</t>
  </si>
  <si>
    <t>Currency translation differences</t>
  </si>
  <si>
    <t>accompanying explanatory notes attached to the interim financial statements.</t>
  </si>
  <si>
    <t>year ended 31st December 2006 and the accompanying explanatory notes attached to the interim financial statements.</t>
  </si>
  <si>
    <t>for the year ended 31st December 2006 and the accompanying explanatory notes attached to the interim financial statements</t>
  </si>
  <si>
    <t>SCOMI ENGINEERING BERHAD (111633-M)</t>
  </si>
  <si>
    <t xml:space="preserve">Property, plant &amp; equipment </t>
  </si>
  <si>
    <t>Receivables, deposits and prepayments</t>
  </si>
  <si>
    <t xml:space="preserve">Minority interest </t>
  </si>
  <si>
    <t xml:space="preserve">Trade and other payables </t>
  </si>
  <si>
    <t xml:space="preserve">Borrowings </t>
  </si>
  <si>
    <t xml:space="preserve"> Audited</t>
  </si>
  <si>
    <t>Restated</t>
  </si>
  <si>
    <t>Other investments</t>
  </si>
  <si>
    <t>Prepaid lease payments</t>
  </si>
  <si>
    <t>Amounts due from related corporations</t>
  </si>
  <si>
    <t>Share option and capital contribution reserves</t>
  </si>
  <si>
    <t>Finance lease and hire purchase creditors</t>
  </si>
  <si>
    <t>Borrowings</t>
  </si>
  <si>
    <t>Amounts due to related corporations</t>
  </si>
  <si>
    <t>Amount due to ultimate holding company</t>
  </si>
  <si>
    <t>Decrease/(Increase) in current assets</t>
  </si>
  <si>
    <t>Development expenditure incurred</t>
  </si>
  <si>
    <t>Repayment of borrowings</t>
  </si>
  <si>
    <t>Operating profit before changes in working capital</t>
  </si>
  <si>
    <t>Cash flow  generated from/(used in) operating activities</t>
  </si>
  <si>
    <t>Net cash flow generated from/(used in) operating activities</t>
  </si>
  <si>
    <t>Deposits with licensed bank pledged as security for bank facilities</t>
  </si>
  <si>
    <t>Net cash flow (used in)/ generated from  financing activities</t>
  </si>
  <si>
    <t xml:space="preserve">  for sale</t>
  </si>
  <si>
    <t xml:space="preserve"> - For (loss)/ profit from discontinued operations</t>
  </si>
  <si>
    <t xml:space="preserve">Currency translation differences </t>
  </si>
  <si>
    <t>&lt;--------------------Attributable to equity holders of the parent----------------------&gt;</t>
  </si>
  <si>
    <t>Cash and bank balances and deposits of disposal group</t>
  </si>
  <si>
    <t>Profit /(loss) before taxation from:</t>
  </si>
  <si>
    <t xml:space="preserve">    Continuing operations</t>
  </si>
  <si>
    <t xml:space="preserve">    Discontinued operations</t>
  </si>
  <si>
    <t>Decrease in current liabilities</t>
  </si>
  <si>
    <t>Interest paid</t>
  </si>
  <si>
    <t>Deposits placed with licensed banks</t>
  </si>
  <si>
    <t>CONDENSED CONSOLIDATED INCOME STATEMENTS FOR THE SECOND QUARTER ENDED 30 JUNE 2007</t>
  </si>
  <si>
    <t>30/06/2007</t>
  </si>
  <si>
    <t>30/06/2006</t>
  </si>
  <si>
    <t>UNAUDITED CONDENSED CONSOLIDATED BALANCE SHEET AS AT 30 JUNE 2007</t>
  </si>
  <si>
    <t>FOR THE SECOND QUARTER ENDED 30JUNE 2007</t>
  </si>
  <si>
    <t>For the 6 month period ended 30 June 2007</t>
  </si>
  <si>
    <t>At 30 June 2006</t>
  </si>
  <si>
    <t>At 30 June 2007</t>
  </si>
  <si>
    <t>Accumulated profit/ (losses)</t>
  </si>
  <si>
    <t>Dividend payable</t>
  </si>
  <si>
    <t>Employee Share Options Scheme (ESOS)</t>
  </si>
  <si>
    <t>Acquisition of additional equity interest in subsidiary company</t>
  </si>
  <si>
    <t>Tax paid</t>
  </si>
  <si>
    <t>Acquisition of additional shares in subsidiary</t>
  </si>
  <si>
    <t>Investment in money market fund</t>
  </si>
  <si>
    <t>Profit guarantee monies received</t>
  </si>
  <si>
    <t>Net cash flow used in investing activities</t>
  </si>
  <si>
    <t>Net utilisation of trade facilities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</si>
</sst>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_-* #,##0_-;\-* #,##0_-;_-* &quot;-&quot;??_-;_-@_-"/>
    <numFmt numFmtId="166" formatCode="_-* #,##0.00_-;\-* #,##0.00_-;_-* &quot;-&quot;??_-;_-@_-"/>
    <numFmt numFmtId="167" formatCode="_(* #,##0_);_(* \(#,##0\);_(* &quot;-&quot;??_);_(@_)"/>
    <numFmt numFmtId="168" formatCode="_-* #,##0_-;\-* #,##0_-;_-* &quot;-&quot;_-;_-@_-"/>
    <numFmt numFmtId="169" formatCode="_(* #,##0.0_);_(* \(#,##0.0\);_(* &quot;-&quot;??_);_(@_)"/>
    <numFmt numFmtId="170" formatCode="#,##0.0_);\(#,##0.0\)"/>
    <numFmt numFmtId="171" formatCode="0.000"/>
  </numFmts>
  <fonts count="18">
    <font>
      <sz val="10"/>
      <name val="Arial"/>
      <family val="0"/>
    </font>
    <font>
      <b/>
      <sz val="10"/>
      <name val="Arial"/>
      <family val="2"/>
    </font>
    <font>
      <sz val="8"/>
      <name val="Arial"/>
      <family val="0"/>
    </font>
    <font>
      <u val="single"/>
      <sz val="10"/>
      <name val="Arial"/>
      <family val="0"/>
    </font>
    <font>
      <i/>
      <sz val="10"/>
      <name val="Arial"/>
      <family val="2"/>
    </font>
    <font>
      <sz val="11"/>
      <name val="Times New Roman"/>
      <family val="1"/>
    </font>
    <font>
      <sz val="12"/>
      <name val="新細明體"/>
      <family val="1"/>
    </font>
    <font>
      <sz val="12"/>
      <name val="Times New Roman"/>
      <family val="1"/>
    </font>
    <font>
      <sz val="10"/>
      <name val="Tahoma"/>
      <family val="2"/>
    </font>
    <font>
      <b/>
      <sz val="10"/>
      <name val="Tahoma"/>
      <family val="2"/>
    </font>
    <font>
      <b/>
      <i/>
      <sz val="10"/>
      <name val="Tahoma"/>
      <family val="2"/>
    </font>
    <font>
      <b/>
      <u val="single"/>
      <sz val="10"/>
      <name val="Tahoma"/>
      <family val="2"/>
    </font>
    <font>
      <u val="single"/>
      <sz val="10"/>
      <name val="Tahoma"/>
      <family val="2"/>
    </font>
    <font>
      <i/>
      <u val="single"/>
      <sz val="10"/>
      <name val="Tahoma"/>
      <family val="2"/>
    </font>
    <font>
      <u val="single"/>
      <sz val="10"/>
      <color indexed="12"/>
      <name val="Arial"/>
      <family val="0"/>
    </font>
    <font>
      <u val="single"/>
      <sz val="10"/>
      <color indexed="36"/>
      <name val="Arial"/>
      <family val="0"/>
    </font>
    <font>
      <b/>
      <u val="single"/>
      <sz val="10"/>
      <name val="Arial"/>
      <family val="2"/>
    </font>
    <font>
      <sz val="10"/>
      <color indexed="10"/>
      <name val="Arial"/>
      <family val="0"/>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cellStyleXfs>
  <cellXfs count="138">
    <xf numFmtId="0" fontId="0" fillId="0" borderId="0" xfId="0"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xf>
    <xf numFmtId="15" fontId="0" fillId="0" borderId="0" xfId="0" applyNumberForma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Border="1" applyAlignment="1">
      <alignmen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0" fontId="4" fillId="0" borderId="0" xfId="0" applyFont="1" applyAlignment="1">
      <alignment/>
    </xf>
    <xf numFmtId="37" fontId="0" fillId="0" borderId="5" xfId="0" applyNumberFormat="1" applyBorder="1" applyAlignment="1">
      <alignment/>
    </xf>
    <xf numFmtId="37" fontId="0" fillId="0" borderId="0" xfId="0" applyNumberFormat="1" applyBorder="1" applyAlignment="1">
      <alignment horizontal="center"/>
    </xf>
    <xf numFmtId="43" fontId="0" fillId="0" borderId="0" xfId="15" applyAlignment="1">
      <alignment/>
    </xf>
    <xf numFmtId="0" fontId="0" fillId="0" borderId="6" xfId="0" applyBorder="1" applyAlignment="1">
      <alignment/>
    </xf>
    <xf numFmtId="37" fontId="1" fillId="0" borderId="6" xfId="0" applyNumberFormat="1" applyFont="1" applyBorder="1" applyAlignment="1">
      <alignment/>
    </xf>
    <xf numFmtId="164" fontId="0" fillId="0" borderId="0" xfId="0" applyNumberFormat="1" applyAlignment="1">
      <alignment/>
    </xf>
    <xf numFmtId="37" fontId="0" fillId="0" borderId="7" xfId="0" applyNumberFormat="1" applyBorder="1" applyAlignment="1">
      <alignment/>
    </xf>
    <xf numFmtId="41" fontId="0" fillId="0" borderId="0" xfId="15" applyNumberFormat="1" applyAlignment="1">
      <alignment/>
    </xf>
    <xf numFmtId="41" fontId="0" fillId="0" borderId="1" xfId="15" applyNumberFormat="1" applyBorder="1" applyAlignment="1">
      <alignment/>
    </xf>
    <xf numFmtId="41" fontId="0" fillId="0" borderId="8" xfId="15" applyNumberFormat="1" applyBorder="1" applyAlignment="1">
      <alignment/>
    </xf>
    <xf numFmtId="0" fontId="1" fillId="0" borderId="0" xfId="0" applyFont="1" applyAlignment="1">
      <alignment horizontal="left"/>
    </xf>
    <xf numFmtId="0" fontId="0" fillId="0" borderId="0" xfId="0" applyAlignment="1">
      <alignment horizontal="left"/>
    </xf>
    <xf numFmtId="0" fontId="8" fillId="0" borderId="0" xfId="0" applyFont="1" applyAlignment="1">
      <alignment/>
    </xf>
    <xf numFmtId="0" fontId="8" fillId="0" borderId="0" xfId="25" applyFont="1" applyAlignment="1">
      <alignment horizontal="center"/>
      <protection/>
    </xf>
    <xf numFmtId="0" fontId="8" fillId="0" borderId="0" xfId="25" applyFont="1">
      <alignment/>
      <protection/>
    </xf>
    <xf numFmtId="0" fontId="8" fillId="0" borderId="0" xfId="23" applyFont="1">
      <alignment/>
      <protection/>
    </xf>
    <xf numFmtId="38" fontId="10" fillId="0" borderId="0" xfId="23" applyNumberFormat="1" applyFont="1" applyBorder="1" applyAlignment="1">
      <alignment horizontal="left"/>
      <protection/>
    </xf>
    <xf numFmtId="0" fontId="8" fillId="0" borderId="0" xfId="25" applyFont="1" applyAlignment="1">
      <alignment/>
      <protection/>
    </xf>
    <xf numFmtId="0" fontId="8" fillId="0" borderId="0" xfId="26" applyFont="1" applyAlignment="1">
      <alignment horizontal="center"/>
      <protection/>
    </xf>
    <xf numFmtId="0" fontId="8" fillId="0" borderId="0" xfId="26" applyFont="1">
      <alignment/>
      <protection/>
    </xf>
    <xf numFmtId="165" fontId="8" fillId="0" borderId="0" xfId="17" applyNumberFormat="1" applyFont="1" applyAlignment="1">
      <alignment/>
    </xf>
    <xf numFmtId="0" fontId="11" fillId="0" borderId="0" xfId="26" applyFont="1" applyAlignment="1">
      <alignment horizontal="left"/>
      <protection/>
    </xf>
    <xf numFmtId="0" fontId="12" fillId="0" borderId="0" xfId="23" applyFont="1" applyAlignment="1">
      <alignment horizontal="centerContinuous"/>
      <protection/>
    </xf>
    <xf numFmtId="0" fontId="12" fillId="0" borderId="0" xfId="26" applyFont="1" applyAlignment="1">
      <alignment horizontal="centerContinuous"/>
      <protection/>
    </xf>
    <xf numFmtId="0" fontId="13" fillId="0" borderId="0" xfId="25" applyFont="1" applyBorder="1" applyAlignment="1">
      <alignment horizontal="centerContinuous"/>
      <protection/>
    </xf>
    <xf numFmtId="0" fontId="9" fillId="0" borderId="0" xfId="0" applyFont="1" applyAlignment="1">
      <alignment horizontal="center"/>
    </xf>
    <xf numFmtId="0" fontId="8" fillId="0" borderId="0" xfId="0" applyFont="1" applyFill="1" applyAlignment="1">
      <alignment/>
    </xf>
    <xf numFmtId="0" fontId="9" fillId="0" borderId="0" xfId="24" applyFont="1">
      <alignment/>
      <protection/>
    </xf>
    <xf numFmtId="0" fontId="9" fillId="0" borderId="0" xfId="24" applyFont="1" applyAlignment="1">
      <alignment horizontal="center"/>
      <protection/>
    </xf>
    <xf numFmtId="0" fontId="9" fillId="0" borderId="0" xfId="24" applyFont="1" applyFill="1" applyAlignment="1">
      <alignment horizontal="center"/>
      <protection/>
    </xf>
    <xf numFmtId="165" fontId="9" fillId="0" borderId="0" xfId="17" applyNumberFormat="1" applyFont="1" applyAlignment="1">
      <alignment horizontal="center"/>
    </xf>
    <xf numFmtId="0" fontId="8" fillId="0" borderId="0" xfId="24" applyFont="1">
      <alignment/>
      <protection/>
    </xf>
    <xf numFmtId="0" fontId="8" fillId="0" borderId="0" xfId="24" applyFont="1" applyAlignment="1">
      <alignment horizontal="center"/>
      <protection/>
    </xf>
    <xf numFmtId="0" fontId="8" fillId="0" borderId="0" xfId="24" applyFont="1" applyFill="1">
      <alignment/>
      <protection/>
    </xf>
    <xf numFmtId="0" fontId="8" fillId="0" borderId="0" xfId="24" applyFont="1" quotePrefix="1">
      <alignment/>
      <protection/>
    </xf>
    <xf numFmtId="0" fontId="8" fillId="0" borderId="0" xfId="23" applyFont="1" applyAlignment="1">
      <alignment horizontal="left"/>
      <protection/>
    </xf>
    <xf numFmtId="0" fontId="8" fillId="0" borderId="0" xfId="23" applyFont="1" applyAlignment="1">
      <alignment/>
      <protection/>
    </xf>
    <xf numFmtId="41" fontId="8" fillId="0" borderId="0" xfId="15" applyNumberFormat="1" applyFont="1" applyAlignment="1">
      <alignment/>
    </xf>
    <xf numFmtId="41" fontId="8" fillId="0" borderId="7" xfId="15" applyNumberFormat="1" applyFont="1" applyBorder="1" applyAlignment="1">
      <alignment/>
    </xf>
    <xf numFmtId="41" fontId="8" fillId="0" borderId="0" xfId="15" applyNumberFormat="1" applyFont="1" applyFill="1" applyAlignment="1">
      <alignment/>
    </xf>
    <xf numFmtId="41" fontId="8" fillId="0" borderId="0" xfId="15" applyNumberFormat="1" applyFont="1" applyAlignment="1">
      <alignment/>
    </xf>
    <xf numFmtId="41" fontId="8" fillId="0" borderId="0" xfId="15" applyNumberFormat="1" applyFont="1" applyAlignment="1">
      <alignment horizontal="right"/>
    </xf>
    <xf numFmtId="41" fontId="8" fillId="0" borderId="0" xfId="15" applyNumberFormat="1" applyFont="1" applyFill="1" applyAlignment="1">
      <alignment/>
    </xf>
    <xf numFmtId="0" fontId="0" fillId="0" borderId="0" xfId="0" applyFill="1" applyAlignment="1">
      <alignment/>
    </xf>
    <xf numFmtId="37" fontId="0" fillId="0" borderId="0" xfId="0" applyNumberFormat="1" applyFill="1" applyAlignment="1">
      <alignment/>
    </xf>
    <xf numFmtId="37" fontId="0" fillId="0" borderId="0" xfId="15" applyNumberFormat="1" applyAlignment="1">
      <alignment/>
    </xf>
    <xf numFmtId="37" fontId="0" fillId="0" borderId="1" xfId="15" applyNumberFormat="1" applyBorder="1" applyAlignment="1">
      <alignment/>
    </xf>
    <xf numFmtId="37" fontId="0" fillId="0" borderId="0" xfId="15" applyNumberFormat="1" applyFill="1" applyAlignment="1">
      <alignment/>
    </xf>
    <xf numFmtId="37" fontId="0" fillId="0" borderId="0" xfId="15" applyNumberFormat="1" applyBorder="1" applyAlignment="1">
      <alignment/>
    </xf>
    <xf numFmtId="37" fontId="0" fillId="0" borderId="0" xfId="15" applyNumberFormat="1" applyFont="1" applyAlignment="1">
      <alignment/>
    </xf>
    <xf numFmtId="0" fontId="16" fillId="0" borderId="0" xfId="0" applyFont="1" applyAlignment="1">
      <alignment/>
    </xf>
    <xf numFmtId="0" fontId="0" fillId="0" borderId="0" xfId="0" applyFont="1" applyAlignment="1">
      <alignment/>
    </xf>
    <xf numFmtId="43" fontId="0" fillId="0" borderId="0" xfId="15" applyBorder="1" applyAlignment="1">
      <alignment/>
    </xf>
    <xf numFmtId="41" fontId="8" fillId="0" borderId="0" xfId="15" applyNumberFormat="1" applyFont="1" applyBorder="1" applyAlignment="1">
      <alignment/>
    </xf>
    <xf numFmtId="0" fontId="0" fillId="0" borderId="0" xfId="0" applyBorder="1" applyAlignment="1">
      <alignment/>
    </xf>
    <xf numFmtId="37" fontId="1" fillId="0" borderId="9" xfId="0" applyNumberFormat="1" applyFont="1" applyBorder="1" applyAlignment="1">
      <alignment/>
    </xf>
    <xf numFmtId="41" fontId="0" fillId="0" borderId="0" xfId="15" applyNumberFormat="1" applyFont="1" applyAlignment="1">
      <alignment/>
    </xf>
    <xf numFmtId="167" fontId="0" fillId="0" borderId="5" xfId="15" applyNumberFormat="1" applyBorder="1" applyAlignment="1">
      <alignment/>
    </xf>
    <xf numFmtId="37" fontId="0" fillId="0" borderId="10" xfId="0" applyNumberFormat="1" applyBorder="1" applyAlignment="1">
      <alignment/>
    </xf>
    <xf numFmtId="37" fontId="0" fillId="0" borderId="11" xfId="0" applyNumberFormat="1" applyBorder="1" applyAlignment="1">
      <alignment/>
    </xf>
    <xf numFmtId="167" fontId="0" fillId="0" borderId="2" xfId="15" applyNumberFormat="1" applyBorder="1" applyAlignment="1">
      <alignment/>
    </xf>
    <xf numFmtId="167" fontId="0" fillId="0" borderId="3" xfId="15" applyNumberFormat="1" applyBorder="1" applyAlignment="1">
      <alignment/>
    </xf>
    <xf numFmtId="167" fontId="0" fillId="0" borderId="4" xfId="15" applyNumberFormat="1" applyBorder="1" applyAlignment="1">
      <alignment/>
    </xf>
    <xf numFmtId="167" fontId="0" fillId="0" borderId="0" xfId="15" applyNumberFormat="1" applyAlignment="1">
      <alignment/>
    </xf>
    <xf numFmtId="167" fontId="0" fillId="0" borderId="0" xfId="15" applyNumberFormat="1" applyBorder="1" applyAlignment="1">
      <alignment/>
    </xf>
    <xf numFmtId="167" fontId="0" fillId="0" borderId="3" xfId="15" applyNumberFormat="1" applyFont="1" applyBorder="1" applyAlignment="1">
      <alignment/>
    </xf>
    <xf numFmtId="167" fontId="0" fillId="0" borderId="12" xfId="15" applyNumberFormat="1" applyBorder="1" applyAlignment="1">
      <alignment/>
    </xf>
    <xf numFmtId="167" fontId="0" fillId="0" borderId="13" xfId="15" applyNumberFormat="1" applyFont="1" applyBorder="1" applyAlignment="1">
      <alignment/>
    </xf>
    <xf numFmtId="167" fontId="0" fillId="0" borderId="13" xfId="15" applyNumberFormat="1" applyBorder="1" applyAlignment="1">
      <alignment/>
    </xf>
    <xf numFmtId="167" fontId="0" fillId="0" borderId="14" xfId="15" applyNumberFormat="1" applyBorder="1" applyAlignment="1">
      <alignment/>
    </xf>
    <xf numFmtId="167" fontId="0" fillId="0" borderId="0" xfId="0" applyNumberFormat="1" applyBorder="1" applyAlignment="1">
      <alignment/>
    </xf>
    <xf numFmtId="37" fontId="0" fillId="0" borderId="15" xfId="0" applyNumberFormat="1" applyBorder="1" applyAlignment="1">
      <alignment/>
    </xf>
    <xf numFmtId="167" fontId="0" fillId="0" borderId="12" xfId="15" applyNumberFormat="1" applyFont="1" applyBorder="1" applyAlignment="1">
      <alignment/>
    </xf>
    <xf numFmtId="2" fontId="0" fillId="0" borderId="6" xfId="0" applyNumberFormat="1" applyFill="1" applyBorder="1" applyAlignment="1">
      <alignment/>
    </xf>
    <xf numFmtId="37" fontId="0" fillId="0" borderId="3" xfId="0" applyNumberFormat="1" applyFill="1" applyBorder="1" applyAlignment="1">
      <alignment/>
    </xf>
    <xf numFmtId="0" fontId="8" fillId="0" borderId="0" xfId="24" applyFont="1" applyFill="1" applyAlignment="1">
      <alignment horizontal="center"/>
      <protection/>
    </xf>
    <xf numFmtId="41" fontId="8" fillId="0" borderId="0" xfId="15" applyNumberFormat="1" applyFont="1" applyFill="1" applyBorder="1" applyAlignment="1">
      <alignment/>
    </xf>
    <xf numFmtId="0" fontId="0" fillId="0" borderId="0" xfId="0" applyFont="1" applyFill="1" applyBorder="1" applyAlignment="1">
      <alignment/>
    </xf>
    <xf numFmtId="0" fontId="0" fillId="0" borderId="3" xfId="0" applyBorder="1" applyAlignment="1">
      <alignment/>
    </xf>
    <xf numFmtId="167" fontId="0" fillId="0" borderId="16" xfId="0" applyNumberFormat="1" applyBorder="1" applyAlignment="1">
      <alignment/>
    </xf>
    <xf numFmtId="37" fontId="0" fillId="0" borderId="17" xfId="0" applyNumberFormat="1" applyBorder="1" applyAlignment="1">
      <alignment/>
    </xf>
    <xf numFmtId="37" fontId="0" fillId="0" borderId="5" xfId="0" applyNumberFormat="1" applyFill="1" applyBorder="1" applyAlignment="1">
      <alignment/>
    </xf>
    <xf numFmtId="43" fontId="0" fillId="0" borderId="5" xfId="15" applyBorder="1" applyAlignment="1">
      <alignment/>
    </xf>
    <xf numFmtId="167" fontId="1" fillId="0" borderId="14" xfId="15" applyNumberFormat="1" applyFont="1" applyBorder="1" applyAlignment="1">
      <alignment/>
    </xf>
    <xf numFmtId="167" fontId="1" fillId="0" borderId="6" xfId="15" applyNumberFormat="1" applyFont="1" applyBorder="1" applyAlignment="1">
      <alignment/>
    </xf>
    <xf numFmtId="167" fontId="0" fillId="0" borderId="16" xfId="15" applyNumberFormat="1" applyBorder="1" applyAlignment="1">
      <alignment/>
    </xf>
    <xf numFmtId="37" fontId="0" fillId="0" borderId="15" xfId="0" applyNumberFormat="1" applyFill="1" applyBorder="1" applyAlignment="1">
      <alignment/>
    </xf>
    <xf numFmtId="167" fontId="1" fillId="0" borderId="16" xfId="15" applyNumberFormat="1" applyFont="1" applyBorder="1" applyAlignment="1">
      <alignment/>
    </xf>
    <xf numFmtId="37" fontId="1" fillId="0" borderId="7" xfId="0" applyNumberFormat="1" applyFont="1" applyBorder="1" applyAlignment="1">
      <alignment/>
    </xf>
    <xf numFmtId="43" fontId="0" fillId="0" borderId="15" xfId="15" applyBorder="1" applyAlignment="1">
      <alignment/>
    </xf>
    <xf numFmtId="41" fontId="0" fillId="0" borderId="0" xfId="15" applyNumberFormat="1" applyFont="1" applyFill="1" applyAlignment="1">
      <alignment/>
    </xf>
    <xf numFmtId="0" fontId="1" fillId="0" borderId="0" xfId="0" applyFont="1" applyFill="1" applyAlignment="1">
      <alignment/>
    </xf>
    <xf numFmtId="167" fontId="0" fillId="0" borderId="0" xfId="15" applyNumberFormat="1" applyFont="1" applyFill="1" applyBorder="1" applyAlignment="1">
      <alignment/>
    </xf>
    <xf numFmtId="43" fontId="0" fillId="0" borderId="0" xfId="15" applyFill="1" applyAlignment="1">
      <alignment/>
    </xf>
    <xf numFmtId="0" fontId="17" fillId="0" borderId="0" xfId="0" applyFont="1" applyAlignment="1">
      <alignment/>
    </xf>
    <xf numFmtId="37" fontId="0" fillId="0" borderId="0" xfId="0" applyNumberFormat="1" applyFont="1" applyAlignment="1">
      <alignment/>
    </xf>
    <xf numFmtId="43" fontId="0" fillId="0" borderId="3" xfId="15" applyBorder="1" applyAlignment="1">
      <alignment/>
    </xf>
    <xf numFmtId="0" fontId="3" fillId="0" borderId="0" xfId="0" applyFont="1" applyFill="1" applyAlignment="1">
      <alignment/>
    </xf>
    <xf numFmtId="0" fontId="0" fillId="0" borderId="0" xfId="0" applyFont="1" applyFill="1" applyAlignment="1">
      <alignment/>
    </xf>
    <xf numFmtId="37" fontId="0" fillId="0" borderId="0" xfId="0" applyNumberFormat="1" applyFont="1" applyFill="1" applyAlignment="1">
      <alignment/>
    </xf>
    <xf numFmtId="39" fontId="0" fillId="0" borderId="0" xfId="0" applyNumberFormat="1" applyFont="1" applyFill="1" applyAlignment="1">
      <alignment/>
    </xf>
    <xf numFmtId="43" fontId="0" fillId="0" borderId="0" xfId="15" applyFont="1" applyFill="1" applyAlignment="1">
      <alignment/>
    </xf>
    <xf numFmtId="164" fontId="0" fillId="0" borderId="7" xfId="0" applyNumberFormat="1" applyFont="1" applyFill="1" applyBorder="1" applyAlignment="1">
      <alignment/>
    </xf>
    <xf numFmtId="164" fontId="0" fillId="0" borderId="8" xfId="0" applyNumberFormat="1" applyFont="1" applyFill="1" applyBorder="1" applyAlignment="1">
      <alignment/>
    </xf>
    <xf numFmtId="164" fontId="0" fillId="0" borderId="0" xfId="0" applyNumberFormat="1" applyFont="1" applyFill="1" applyBorder="1" applyAlignment="1">
      <alignment/>
    </xf>
    <xf numFmtId="43" fontId="0" fillId="0" borderId="11" xfId="15" applyBorder="1" applyAlignment="1">
      <alignment/>
    </xf>
    <xf numFmtId="39" fontId="0" fillId="0" borderId="0" xfId="0" applyNumberFormat="1" applyFont="1" applyFill="1" applyAlignment="1">
      <alignment/>
    </xf>
    <xf numFmtId="43" fontId="0" fillId="0" borderId="0" xfId="15" applyFont="1" applyFill="1" applyAlignment="1">
      <alignment/>
    </xf>
    <xf numFmtId="0" fontId="0" fillId="0" borderId="0" xfId="0" applyFont="1" applyFill="1" applyAlignment="1">
      <alignment/>
    </xf>
    <xf numFmtId="164" fontId="0" fillId="0" borderId="7" xfId="0" applyNumberFormat="1" applyFont="1" applyFill="1" applyBorder="1" applyAlignment="1">
      <alignment/>
    </xf>
    <xf numFmtId="164" fontId="0" fillId="0" borderId="0" xfId="0" applyNumberFormat="1" applyFont="1" applyFill="1" applyAlignment="1">
      <alignment/>
    </xf>
    <xf numFmtId="164" fontId="0" fillId="0" borderId="0" xfId="0" applyNumberFormat="1" applyFont="1" applyFill="1" applyBorder="1" applyAlignment="1">
      <alignment/>
    </xf>
    <xf numFmtId="37" fontId="0" fillId="0" borderId="0" xfId="0" applyNumberFormat="1" applyFont="1" applyFill="1" applyAlignment="1">
      <alignment/>
    </xf>
    <xf numFmtId="39" fontId="0" fillId="0" borderId="8" xfId="0" applyNumberFormat="1" applyFont="1" applyFill="1" applyBorder="1" applyAlignment="1">
      <alignment/>
    </xf>
    <xf numFmtId="0" fontId="0" fillId="0" borderId="0" xfId="0" applyFont="1" applyAlignment="1">
      <alignment/>
    </xf>
    <xf numFmtId="41" fontId="0" fillId="0" borderId="0" xfId="15" applyNumberFormat="1" applyFont="1" applyAlignment="1">
      <alignment/>
    </xf>
    <xf numFmtId="41" fontId="0" fillId="0" borderId="0" xfId="15" applyNumberFormat="1" applyFont="1" applyFill="1" applyAlignment="1">
      <alignment/>
    </xf>
    <xf numFmtId="41" fontId="0" fillId="0" borderId="1" xfId="15" applyNumberFormat="1" applyFont="1" applyFill="1" applyBorder="1" applyAlignment="1">
      <alignment/>
    </xf>
    <xf numFmtId="41" fontId="0" fillId="0" borderId="1" xfId="15" applyNumberFormat="1" applyFont="1" applyBorder="1" applyAlignment="1">
      <alignment/>
    </xf>
    <xf numFmtId="41" fontId="0" fillId="0" borderId="8" xfId="15" applyNumberFormat="1" applyFont="1" applyBorder="1"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8" fillId="0" borderId="0" xfId="23" applyFont="1" applyAlignment="1">
      <alignment horizontal="justify" wrapText="1"/>
      <protection/>
    </xf>
  </cellXfs>
  <cellStyles count="13">
    <cellStyle name="Normal" xfId="0"/>
    <cellStyle name="Comma" xfId="15"/>
    <cellStyle name="Comma [0]" xfId="16"/>
    <cellStyle name="Comma_Sheet3" xfId="17"/>
    <cellStyle name="Currency" xfId="18"/>
    <cellStyle name="Currency [0]" xfId="19"/>
    <cellStyle name="Followed Hyperlink" xfId="20"/>
    <cellStyle name="Hyperlink" xfId="21"/>
    <cellStyle name="Percent" xfId="22"/>
    <cellStyle name="一般_3rdQTERLYREPORT" xfId="23"/>
    <cellStyle name="一般_MAcurrentmthYR2002" xfId="24"/>
    <cellStyle name="一般_Sheet1" xfId="25"/>
    <cellStyle name="一般_Sheet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tabSelected="1" view="pageBreakPreview" zoomScaleSheetLayoutView="100" workbookViewId="0" topLeftCell="A1">
      <selection activeCell="E52" sqref="E51:E52"/>
    </sheetView>
  </sheetViews>
  <sheetFormatPr defaultColWidth="9.140625" defaultRowHeight="12.75"/>
  <cols>
    <col min="1" max="1" width="44.8515625" style="0" bestFit="1" customWidth="1"/>
    <col min="2" max="2" width="0" style="0" hidden="1" customWidth="1"/>
    <col min="3" max="3" width="17.7109375" style="0" customWidth="1"/>
    <col min="4" max="4" width="1.7109375" style="0" customWidth="1"/>
    <col min="5" max="5" width="17.7109375" style="0" customWidth="1"/>
    <col min="6" max="6" width="1.7109375" style="0" customWidth="1"/>
    <col min="7" max="7" width="17.7109375" style="0" customWidth="1"/>
    <col min="8" max="8" width="1.7109375" style="0" customWidth="1"/>
    <col min="9" max="9" width="17.7109375" style="0" customWidth="1"/>
    <col min="10" max="10" width="6.421875" style="0" customWidth="1"/>
  </cols>
  <sheetData>
    <row r="1" spans="1:9" ht="12.75">
      <c r="A1" s="133" t="s">
        <v>85</v>
      </c>
      <c r="B1" s="132"/>
      <c r="C1" s="132"/>
      <c r="D1" s="132"/>
      <c r="E1" s="132"/>
      <c r="F1" s="132"/>
      <c r="G1" s="132"/>
      <c r="H1" s="132"/>
      <c r="I1" s="132"/>
    </row>
    <row r="2" spans="1:5" ht="12.75">
      <c r="A2" t="s">
        <v>66</v>
      </c>
      <c r="C2" s="1" t="s">
        <v>18</v>
      </c>
      <c r="D2" s="1"/>
      <c r="E2" s="1"/>
    </row>
    <row r="3" spans="3:5" ht="12.75">
      <c r="C3" s="1"/>
      <c r="D3" s="1"/>
      <c r="E3" s="1"/>
    </row>
    <row r="4" spans="1:5" ht="12.75">
      <c r="A4" s="1" t="s">
        <v>106</v>
      </c>
      <c r="C4" s="1"/>
      <c r="D4" s="1"/>
      <c r="E4" s="1"/>
    </row>
    <row r="5" spans="3:5" ht="12.75">
      <c r="C5" s="1"/>
      <c r="D5" s="1"/>
      <c r="E5" s="1"/>
    </row>
    <row r="6" spans="1:8" ht="12.75">
      <c r="A6" s="133" t="s">
        <v>171</v>
      </c>
      <c r="B6" s="132"/>
      <c r="C6" s="132"/>
      <c r="D6" s="132"/>
      <c r="E6" s="132"/>
      <c r="F6" s="132"/>
      <c r="G6" s="132"/>
      <c r="H6" s="1"/>
    </row>
    <row r="8" spans="3:10" ht="12.75">
      <c r="C8" s="132" t="s">
        <v>90</v>
      </c>
      <c r="D8" s="132"/>
      <c r="E8" s="132"/>
      <c r="G8" s="132" t="s">
        <v>91</v>
      </c>
      <c r="H8" s="132"/>
      <c r="I8" s="132"/>
      <c r="J8" s="132"/>
    </row>
    <row r="9" spans="3:9" ht="12.75">
      <c r="C9" s="2" t="s">
        <v>92</v>
      </c>
      <c r="E9" s="2" t="s">
        <v>94</v>
      </c>
      <c r="G9" s="2" t="s">
        <v>96</v>
      </c>
      <c r="I9" s="2" t="s">
        <v>2</v>
      </c>
    </row>
    <row r="10" spans="3:9" ht="12.75">
      <c r="C10" s="2" t="s">
        <v>95</v>
      </c>
      <c r="E10" s="2" t="s">
        <v>1</v>
      </c>
      <c r="G10" s="2" t="s">
        <v>88</v>
      </c>
      <c r="I10" s="2" t="s">
        <v>0</v>
      </c>
    </row>
    <row r="11" spans="3:9" ht="12.75">
      <c r="C11" s="2" t="s">
        <v>3</v>
      </c>
      <c r="E11" s="2" t="s">
        <v>93</v>
      </c>
      <c r="G11" t="s">
        <v>18</v>
      </c>
      <c r="I11" s="2" t="s">
        <v>1</v>
      </c>
    </row>
    <row r="12" ht="12.75">
      <c r="I12" s="2" t="s">
        <v>88</v>
      </c>
    </row>
    <row r="13" spans="3:9" ht="12.75">
      <c r="C13" s="2" t="s">
        <v>172</v>
      </c>
      <c r="E13" s="2" t="s">
        <v>173</v>
      </c>
      <c r="G13" s="2" t="s">
        <v>172</v>
      </c>
      <c r="I13" s="2" t="s">
        <v>173</v>
      </c>
    </row>
    <row r="14" spans="3:9" ht="12.75">
      <c r="C14" s="2" t="s">
        <v>19</v>
      </c>
      <c r="E14" s="2" t="s">
        <v>19</v>
      </c>
      <c r="G14" s="2" t="s">
        <v>19</v>
      </c>
      <c r="I14" s="2" t="s">
        <v>19</v>
      </c>
    </row>
    <row r="15" spans="3:9" ht="12.75">
      <c r="C15" s="2" t="s">
        <v>64</v>
      </c>
      <c r="E15" s="2" t="s">
        <v>64</v>
      </c>
      <c r="G15" s="2" t="s">
        <v>64</v>
      </c>
      <c r="I15" s="2" t="s">
        <v>64</v>
      </c>
    </row>
    <row r="16" spans="1:5" ht="12.75">
      <c r="A16" s="62" t="s">
        <v>97</v>
      </c>
      <c r="E16" s="2"/>
    </row>
    <row r="17" spans="1:9" ht="12.75">
      <c r="A17" t="s">
        <v>4</v>
      </c>
      <c r="C17" s="5">
        <v>98918</v>
      </c>
      <c r="D17" s="5"/>
      <c r="E17" s="57">
        <v>59781</v>
      </c>
      <c r="F17" s="5"/>
      <c r="G17" s="5">
        <v>175363</v>
      </c>
      <c r="H17" s="5"/>
      <c r="I17" s="57">
        <v>101175</v>
      </c>
    </row>
    <row r="18" spans="3:9" ht="12.75">
      <c r="C18" s="5"/>
      <c r="D18" s="5"/>
      <c r="E18" s="5"/>
      <c r="F18" s="5"/>
      <c r="G18" s="5"/>
      <c r="H18" s="5"/>
      <c r="I18" s="5"/>
    </row>
    <row r="19" spans="1:9" ht="12.75">
      <c r="A19" t="s">
        <v>5</v>
      </c>
      <c r="C19" s="6">
        <v>-79019</v>
      </c>
      <c r="D19" s="5"/>
      <c r="E19" s="58">
        <v>-43968</v>
      </c>
      <c r="F19" s="5"/>
      <c r="G19" s="6">
        <v>-138056</v>
      </c>
      <c r="H19" s="5"/>
      <c r="I19" s="58">
        <v>-73042</v>
      </c>
    </row>
    <row r="20" spans="3:9" ht="12.75">
      <c r="C20" s="5"/>
      <c r="D20" s="5"/>
      <c r="E20" s="5"/>
      <c r="F20" s="5"/>
      <c r="G20" s="5"/>
      <c r="H20" s="5"/>
      <c r="I20" s="5"/>
    </row>
    <row r="21" spans="1:9" ht="12.75">
      <c r="A21" s="1" t="s">
        <v>6</v>
      </c>
      <c r="C21" s="5">
        <f>SUM(C17:C19)</f>
        <v>19899</v>
      </c>
      <c r="D21" s="5"/>
      <c r="E21" s="5">
        <f>SUM(E17:E19)</f>
        <v>15813</v>
      </c>
      <c r="F21" s="5" t="s">
        <v>18</v>
      </c>
      <c r="G21" s="5">
        <f>SUM(G17:G19)</f>
        <v>37307</v>
      </c>
      <c r="H21" s="5" t="s">
        <v>18</v>
      </c>
      <c r="I21" s="5">
        <f>SUM(I17:I19)</f>
        <v>28133</v>
      </c>
    </row>
    <row r="22" spans="3:9" ht="12.75">
      <c r="C22" s="5"/>
      <c r="D22" s="5"/>
      <c r="E22" s="5"/>
      <c r="F22" s="5"/>
      <c r="G22" s="5"/>
      <c r="H22" s="5"/>
      <c r="I22" s="5"/>
    </row>
    <row r="23" spans="1:9" ht="12.75">
      <c r="A23" s="55" t="s">
        <v>101</v>
      </c>
      <c r="B23" s="55"/>
      <c r="C23" s="56">
        <v>2201</v>
      </c>
      <c r="D23" s="56"/>
      <c r="E23" s="105">
        <v>0</v>
      </c>
      <c r="F23" s="56"/>
      <c r="G23" s="56">
        <v>2791</v>
      </c>
      <c r="H23" s="56"/>
      <c r="I23" s="59">
        <v>-310</v>
      </c>
    </row>
    <row r="24" spans="3:9" ht="12.75">
      <c r="C24" s="5"/>
      <c r="D24" s="5"/>
      <c r="E24" s="57"/>
      <c r="F24" s="5"/>
      <c r="G24" s="5"/>
      <c r="H24" s="5"/>
      <c r="I24" s="57"/>
    </row>
    <row r="25" spans="1:9" ht="12.75">
      <c r="A25" t="s">
        <v>7</v>
      </c>
      <c r="C25" s="5">
        <v>-9378</v>
      </c>
      <c r="D25" s="5"/>
      <c r="E25" s="57">
        <v>-5673</v>
      </c>
      <c r="F25" s="5"/>
      <c r="G25" s="5">
        <v>-17396</v>
      </c>
      <c r="H25" s="5"/>
      <c r="I25" s="57">
        <v>-9994</v>
      </c>
    </row>
    <row r="26" spans="3:9" ht="12.75">
      <c r="C26" s="5"/>
      <c r="D26" s="5"/>
      <c r="E26" s="61" t="s">
        <v>18</v>
      </c>
      <c r="F26" s="5"/>
      <c r="G26" s="5"/>
      <c r="H26" s="5"/>
      <c r="I26" s="61" t="s">
        <v>18</v>
      </c>
    </row>
    <row r="27" spans="1:9" ht="12.75">
      <c r="A27" t="s">
        <v>8</v>
      </c>
      <c r="C27" s="5">
        <v>-620</v>
      </c>
      <c r="D27" s="5"/>
      <c r="E27" s="57">
        <v>-675</v>
      </c>
      <c r="F27" s="5"/>
      <c r="G27" s="5">
        <v>-1417</v>
      </c>
      <c r="H27" s="5"/>
      <c r="I27" s="57">
        <v>-1315</v>
      </c>
    </row>
    <row r="28" spans="3:9" ht="12.75">
      <c r="C28" s="6"/>
      <c r="D28" s="5"/>
      <c r="E28" s="6"/>
      <c r="F28" s="7"/>
      <c r="G28" s="6"/>
      <c r="H28" s="5"/>
      <c r="I28" s="6"/>
    </row>
    <row r="29" spans="3:9" ht="12.75">
      <c r="C29" s="5"/>
      <c r="D29" s="7"/>
      <c r="E29" s="5"/>
      <c r="F29" s="7"/>
      <c r="G29" s="5"/>
      <c r="H29" s="7"/>
      <c r="I29" s="5"/>
    </row>
    <row r="30" spans="1:9" ht="12.75">
      <c r="A30" s="1" t="s">
        <v>9</v>
      </c>
      <c r="C30" s="5">
        <f>SUM(C21:C27)</f>
        <v>12102</v>
      </c>
      <c r="D30" s="7"/>
      <c r="E30" s="57">
        <f>SUM(E21:E27)</f>
        <v>9465</v>
      </c>
      <c r="F30" s="7"/>
      <c r="G30" s="5">
        <f>SUM(G21:G27)</f>
        <v>21285</v>
      </c>
      <c r="H30" s="7"/>
      <c r="I30" s="57">
        <f>SUM(I21:I27)</f>
        <v>16514</v>
      </c>
    </row>
    <row r="31" spans="3:9" ht="12.75">
      <c r="C31" s="5"/>
      <c r="D31" s="7"/>
      <c r="E31" s="57"/>
      <c r="F31" s="7"/>
      <c r="G31" s="5"/>
      <c r="H31" s="7"/>
      <c r="I31" s="57"/>
    </row>
    <row r="32" spans="1:9" ht="12.75">
      <c r="A32" t="s">
        <v>10</v>
      </c>
      <c r="C32" s="6">
        <v>-2229</v>
      </c>
      <c r="D32" s="7"/>
      <c r="E32" s="58">
        <v>-2208</v>
      </c>
      <c r="F32" s="7"/>
      <c r="G32" s="6">
        <v>-4061</v>
      </c>
      <c r="H32" s="7"/>
      <c r="I32" s="58">
        <v>-3965</v>
      </c>
    </row>
    <row r="33" spans="3:9" ht="12.75">
      <c r="C33" s="7"/>
      <c r="D33" s="7"/>
      <c r="E33" s="60"/>
      <c r="F33" s="7"/>
      <c r="G33" s="7"/>
      <c r="H33" s="7"/>
      <c r="I33" s="60"/>
    </row>
    <row r="34" spans="1:9" ht="12.75">
      <c r="A34" s="1" t="s">
        <v>102</v>
      </c>
      <c r="C34" s="7">
        <f>SUM(C30:C32)</f>
        <v>9873</v>
      </c>
      <c r="D34" s="7"/>
      <c r="E34" s="60">
        <f>SUM(E30:E32)</f>
        <v>7257</v>
      </c>
      <c r="F34" s="7"/>
      <c r="G34" s="7">
        <f>SUM(G30:G32)</f>
        <v>17224</v>
      </c>
      <c r="H34" s="7"/>
      <c r="I34" s="60">
        <f>SUM(I30:I32)</f>
        <v>12549</v>
      </c>
    </row>
    <row r="35" spans="3:9" ht="12.75">
      <c r="C35" s="7"/>
      <c r="D35" s="7"/>
      <c r="E35" s="60"/>
      <c r="F35" s="7"/>
      <c r="G35" s="7"/>
      <c r="H35" s="7"/>
      <c r="I35" s="60"/>
    </row>
    <row r="36" spans="1:9" ht="12.75">
      <c r="A36" s="62" t="s">
        <v>98</v>
      </c>
      <c r="C36" s="7"/>
      <c r="D36" s="7"/>
      <c r="E36" s="7"/>
      <c r="F36" s="7"/>
      <c r="G36" s="7"/>
      <c r="H36" s="7"/>
      <c r="I36" s="7"/>
    </row>
    <row r="37" spans="1:9" ht="12.75">
      <c r="A37" s="63" t="s">
        <v>128</v>
      </c>
      <c r="C37" s="75">
        <v>-90</v>
      </c>
      <c r="D37" s="7"/>
      <c r="E37" s="7">
        <v>164</v>
      </c>
      <c r="F37" s="7"/>
      <c r="G37" s="75">
        <v>-341</v>
      </c>
      <c r="H37" s="7"/>
      <c r="I37" s="82">
        <v>322</v>
      </c>
    </row>
    <row r="38" spans="1:9" ht="12.75">
      <c r="A38" s="63" t="s">
        <v>99</v>
      </c>
      <c r="C38" s="7" t="s">
        <v>18</v>
      </c>
      <c r="D38" s="7"/>
      <c r="E38" s="104" t="s">
        <v>18</v>
      </c>
      <c r="F38" s="64"/>
      <c r="G38" s="7" t="s">
        <v>18</v>
      </c>
      <c r="H38" s="64"/>
      <c r="I38" s="104" t="s">
        <v>18</v>
      </c>
    </row>
    <row r="39" spans="1:10" ht="12.75">
      <c r="A39" s="63"/>
      <c r="C39" s="7"/>
      <c r="D39" s="7"/>
      <c r="E39" s="7"/>
      <c r="F39" s="7"/>
      <c r="G39" s="7"/>
      <c r="H39" s="7"/>
      <c r="I39" s="7"/>
      <c r="J39" s="66"/>
    </row>
    <row r="40" spans="1:10" ht="13.5" thickBot="1">
      <c r="A40" s="1" t="s">
        <v>103</v>
      </c>
      <c r="C40" s="18">
        <f>SUM(C34:C38)</f>
        <v>9783</v>
      </c>
      <c r="D40" s="7"/>
      <c r="E40" s="18">
        <f>SUM(E34:E38)</f>
        <v>7421</v>
      </c>
      <c r="F40" s="7"/>
      <c r="G40" s="18">
        <f>SUM(G34:G38)</f>
        <v>16883</v>
      </c>
      <c r="H40" s="7"/>
      <c r="I40" s="18">
        <f>SUM(I34:I38)</f>
        <v>12871</v>
      </c>
      <c r="J40" s="66"/>
    </row>
    <row r="41" spans="1:9" ht="12.75">
      <c r="A41" s="63"/>
      <c r="C41" s="7"/>
      <c r="D41" s="7"/>
      <c r="E41" s="7"/>
      <c r="F41" s="7"/>
      <c r="G41" s="7"/>
      <c r="H41" s="7"/>
      <c r="I41" s="7"/>
    </row>
    <row r="42" spans="1:9" ht="12.75">
      <c r="A42" s="1" t="s">
        <v>11</v>
      </c>
      <c r="C42" s="5"/>
      <c r="D42" s="5"/>
      <c r="E42" s="5"/>
      <c r="F42" s="5"/>
      <c r="G42" s="5"/>
      <c r="H42" s="5"/>
      <c r="I42" s="5"/>
    </row>
    <row r="43" spans="3:9" ht="12.75">
      <c r="C43" s="5"/>
      <c r="D43" s="5"/>
      <c r="E43" s="5"/>
      <c r="F43" s="5"/>
      <c r="G43" s="5"/>
      <c r="H43" s="5"/>
      <c r="I43" s="5"/>
    </row>
    <row r="44" spans="1:9" ht="12.75">
      <c r="A44" t="s">
        <v>12</v>
      </c>
      <c r="C44" s="56">
        <v>9516</v>
      </c>
      <c r="D44" s="56"/>
      <c r="E44" s="56">
        <v>7421</v>
      </c>
      <c r="F44" s="56"/>
      <c r="G44" s="56">
        <v>16627</v>
      </c>
      <c r="H44" s="56"/>
      <c r="I44" s="56">
        <v>12871</v>
      </c>
    </row>
    <row r="45" spans="3:9" ht="12.75">
      <c r="C45" s="56"/>
      <c r="D45" s="56"/>
      <c r="E45" s="56"/>
      <c r="F45" s="56"/>
      <c r="G45" s="56"/>
      <c r="H45" s="56"/>
      <c r="I45" s="56"/>
    </row>
    <row r="46" spans="1:9" ht="12.75">
      <c r="A46" t="s">
        <v>13</v>
      </c>
      <c r="C46" s="56">
        <v>267</v>
      </c>
      <c r="D46" s="56"/>
      <c r="E46" s="105">
        <v>0</v>
      </c>
      <c r="F46" s="56"/>
      <c r="G46" s="56">
        <v>256</v>
      </c>
      <c r="H46" s="56"/>
      <c r="I46" s="105">
        <v>0</v>
      </c>
    </row>
    <row r="47" spans="3:9" ht="12.75">
      <c r="C47" s="5"/>
      <c r="D47" s="5"/>
      <c r="E47" s="5"/>
      <c r="F47" s="5"/>
      <c r="G47" s="5"/>
      <c r="H47" s="5"/>
      <c r="I47" s="5"/>
    </row>
    <row r="48" spans="1:9" ht="13.5" thickBot="1">
      <c r="A48" s="1" t="s">
        <v>103</v>
      </c>
      <c r="C48" s="18">
        <f>SUM(C43:C46)</f>
        <v>9783</v>
      </c>
      <c r="D48" s="5"/>
      <c r="E48" s="18">
        <f>SUM(E44:E46)</f>
        <v>7421</v>
      </c>
      <c r="F48" s="5"/>
      <c r="G48" s="18">
        <f>SUM(G43:G46)</f>
        <v>16883</v>
      </c>
      <c r="H48" s="5"/>
      <c r="I48" s="18">
        <f>SUM(I44:I46)</f>
        <v>12871</v>
      </c>
    </row>
    <row r="49" spans="1:9" ht="12.75">
      <c r="A49" t="s">
        <v>14</v>
      </c>
      <c r="C49" s="5"/>
      <c r="D49" s="5"/>
      <c r="E49" s="5"/>
      <c r="F49" s="5"/>
      <c r="G49" s="5"/>
      <c r="H49" s="5"/>
      <c r="I49" s="5"/>
    </row>
    <row r="50" spans="1:9" ht="12.75">
      <c r="A50" t="s">
        <v>104</v>
      </c>
      <c r="C50" s="5"/>
      <c r="D50" s="5"/>
      <c r="E50" s="107"/>
      <c r="F50" s="5"/>
      <c r="G50" s="5"/>
      <c r="H50" s="5"/>
      <c r="I50" s="5"/>
    </row>
    <row r="51" spans="3:9" ht="12.75">
      <c r="C51" s="5"/>
      <c r="D51" s="5"/>
      <c r="E51" s="5"/>
      <c r="F51" s="5"/>
      <c r="G51" s="5"/>
      <c r="H51" s="5"/>
      <c r="I51" s="5"/>
    </row>
    <row r="52" spans="1:9" ht="12.75">
      <c r="A52" s="109" t="s">
        <v>15</v>
      </c>
      <c r="B52" s="110"/>
      <c r="C52" s="111"/>
      <c r="D52" s="111"/>
      <c r="E52" s="111"/>
      <c r="F52" s="111"/>
      <c r="G52" s="111"/>
      <c r="H52" s="111"/>
      <c r="I52" s="111"/>
    </row>
    <row r="53" spans="1:9" ht="12.75">
      <c r="A53" s="110" t="s">
        <v>100</v>
      </c>
      <c r="B53" s="110"/>
      <c r="C53" s="118">
        <v>3.54</v>
      </c>
      <c r="D53" s="118"/>
      <c r="E53" s="119">
        <v>2.69</v>
      </c>
      <c r="F53" s="118"/>
      <c r="G53" s="118">
        <v>6.26</v>
      </c>
      <c r="H53" s="112"/>
      <c r="I53" s="113">
        <v>4.76</v>
      </c>
    </row>
    <row r="54" spans="1:10" ht="12.75">
      <c r="A54" s="110" t="s">
        <v>161</v>
      </c>
      <c r="B54" s="110"/>
      <c r="C54" s="119">
        <v>-0.03</v>
      </c>
      <c r="D54" s="120"/>
      <c r="E54" s="119">
        <v>0.06</v>
      </c>
      <c r="F54" s="119"/>
      <c r="G54" s="119">
        <v>-0.13</v>
      </c>
      <c r="H54" s="113"/>
      <c r="I54" s="113">
        <v>0.12</v>
      </c>
      <c r="J54" s="17"/>
    </row>
    <row r="55" spans="1:10" ht="13.5" thickBot="1">
      <c r="A55" s="110"/>
      <c r="B55" s="110"/>
      <c r="C55" s="121">
        <v>3.51</v>
      </c>
      <c r="D55" s="122"/>
      <c r="E55" s="121">
        <f>SUM(E53:E54)</f>
        <v>2.75</v>
      </c>
      <c r="F55" s="122"/>
      <c r="G55" s="121">
        <v>6.13</v>
      </c>
      <c r="H55" s="115"/>
      <c r="I55" s="114">
        <f>SUM(I53:I54)</f>
        <v>4.88</v>
      </c>
      <c r="J55" s="17"/>
    </row>
    <row r="56" spans="1:10" ht="12.75">
      <c r="A56" s="109" t="s">
        <v>16</v>
      </c>
      <c r="B56" s="110"/>
      <c r="C56" s="123"/>
      <c r="D56" s="122"/>
      <c r="E56" s="123"/>
      <c r="F56" s="122"/>
      <c r="G56" s="123"/>
      <c r="H56" s="116"/>
      <c r="I56" s="116"/>
      <c r="J56" s="17"/>
    </row>
    <row r="57" spans="1:9" ht="12.75">
      <c r="A57" s="110" t="s">
        <v>100</v>
      </c>
      <c r="B57" s="110"/>
      <c r="C57" s="118">
        <v>3.29</v>
      </c>
      <c r="D57" s="124"/>
      <c r="E57" s="119">
        <v>2.69</v>
      </c>
      <c r="F57" s="124"/>
      <c r="G57" s="118">
        <v>5.82</v>
      </c>
      <c r="H57" s="111"/>
      <c r="I57" s="113">
        <v>4.76</v>
      </c>
    </row>
    <row r="58" spans="1:9" ht="12.75">
      <c r="A58" s="110" t="s">
        <v>161</v>
      </c>
      <c r="B58" s="110"/>
      <c r="C58" s="119">
        <v>-0.03</v>
      </c>
      <c r="D58" s="118" t="s">
        <v>18</v>
      </c>
      <c r="E58" s="119">
        <v>0.06</v>
      </c>
      <c r="F58" s="118"/>
      <c r="G58" s="119">
        <v>-0.12</v>
      </c>
      <c r="H58" s="112"/>
      <c r="I58" s="113">
        <v>0.12</v>
      </c>
    </row>
    <row r="59" spans="1:9" ht="13.5" thickBot="1">
      <c r="A59" s="110"/>
      <c r="B59" s="110"/>
      <c r="C59" s="121">
        <v>3.26</v>
      </c>
      <c r="D59" s="125" t="s">
        <v>18</v>
      </c>
      <c r="E59" s="121">
        <f>SUM(E57:E58)</f>
        <v>2.75</v>
      </c>
      <c r="F59" s="125" t="s">
        <v>18</v>
      </c>
      <c r="G59" s="121">
        <v>5.7</v>
      </c>
      <c r="H59" s="112"/>
      <c r="I59" s="114">
        <f>SUM(I57:I58)</f>
        <v>4.88</v>
      </c>
    </row>
    <row r="60" spans="1:9" ht="12.75">
      <c r="A60" s="106"/>
      <c r="B60" s="106"/>
      <c r="C60" s="126"/>
      <c r="D60" s="126"/>
      <c r="E60" s="126"/>
      <c r="F60" s="126"/>
      <c r="G60" s="126"/>
      <c r="H60" s="106"/>
      <c r="I60" s="106"/>
    </row>
    <row r="61" ht="12.75">
      <c r="A61" t="s">
        <v>65</v>
      </c>
    </row>
    <row r="62" ht="12.75">
      <c r="A62" t="s">
        <v>82</v>
      </c>
    </row>
    <row r="63" ht="12.75">
      <c r="A63" t="s">
        <v>130</v>
      </c>
    </row>
  </sheetData>
  <mergeCells count="4">
    <mergeCell ref="C8:E8"/>
    <mergeCell ref="G8:J8"/>
    <mergeCell ref="A1:I1"/>
    <mergeCell ref="A6:G6"/>
  </mergeCells>
  <printOptions/>
  <pageMargins left="0.75" right="0" top="1" bottom="1" header="0.5" footer="0.5"/>
  <pageSetup horizontalDpi="600" verticalDpi="600" orientation="portrait" paperSize="9" scale="75" r:id="rId1"/>
  <headerFooter alignWithMargins="0">
    <oddHeader xml:space="preserve">&amp;R&amp;14   &amp;10 </oddHeader>
  </headerFooter>
</worksheet>
</file>

<file path=xl/worksheets/sheet2.xml><?xml version="1.0" encoding="utf-8"?>
<worksheet xmlns="http://schemas.openxmlformats.org/spreadsheetml/2006/main" xmlns:r="http://schemas.openxmlformats.org/officeDocument/2006/relationships">
  <dimension ref="G1:T71"/>
  <sheetViews>
    <sheetView view="pageBreakPreview" zoomScaleSheetLayoutView="100" workbookViewId="0" topLeftCell="F43">
      <selection activeCell="J15" sqref="J15"/>
    </sheetView>
  </sheetViews>
  <sheetFormatPr defaultColWidth="9.140625" defaultRowHeight="12.75"/>
  <cols>
    <col min="1" max="5" width="0" style="0" hidden="1" customWidth="1"/>
    <col min="7" max="7" width="60.140625" style="0" bestFit="1" customWidth="1"/>
    <col min="8" max="8" width="10.140625" style="0" hidden="1" customWidth="1"/>
    <col min="9" max="9" width="10.28125" style="0" hidden="1" customWidth="1"/>
    <col min="10" max="10" width="12.00390625" style="0" bestFit="1" customWidth="1"/>
    <col min="11" max="11" width="11.8515625" style="0" bestFit="1" customWidth="1"/>
    <col min="12" max="14" width="1.7109375" style="0" customWidth="1"/>
    <col min="16" max="16" width="1.7109375" style="0" customWidth="1"/>
  </cols>
  <sheetData>
    <row r="1" spans="7:19" ht="12.75">
      <c r="G1" s="135" t="s">
        <v>87</v>
      </c>
      <c r="H1" s="135"/>
      <c r="I1" s="136"/>
      <c r="J1" s="136"/>
      <c r="K1" s="136"/>
      <c r="L1" s="2"/>
      <c r="M1" s="2"/>
      <c r="N1" s="2"/>
      <c r="O1" s="2"/>
      <c r="P1" s="2"/>
      <c r="Q1" s="2"/>
      <c r="R1" s="2"/>
      <c r="S1" s="2"/>
    </row>
    <row r="2" spans="7:19" ht="12.75">
      <c r="G2" s="22" t="s">
        <v>66</v>
      </c>
      <c r="H2" s="22"/>
      <c r="I2" s="23"/>
      <c r="J2" s="23"/>
      <c r="K2" s="23"/>
      <c r="L2" s="2"/>
      <c r="M2" s="2"/>
      <c r="N2" s="2"/>
      <c r="O2" s="2"/>
      <c r="P2" s="2"/>
      <c r="Q2" s="2"/>
      <c r="R2" s="2"/>
      <c r="S2" s="2"/>
    </row>
    <row r="3" spans="7:19" ht="12.75">
      <c r="G3" s="22"/>
      <c r="H3" s="22"/>
      <c r="I3" s="23"/>
      <c r="J3" s="23"/>
      <c r="K3" s="23"/>
      <c r="L3" s="2"/>
      <c r="M3" s="2"/>
      <c r="N3" s="2"/>
      <c r="O3" s="2"/>
      <c r="P3" s="2"/>
      <c r="Q3" s="2"/>
      <c r="R3" s="2"/>
      <c r="S3" s="2"/>
    </row>
    <row r="4" spans="7:19" ht="12.75">
      <c r="G4" s="22" t="s">
        <v>106</v>
      </c>
      <c r="H4" s="22"/>
      <c r="I4" s="23"/>
      <c r="J4" s="23"/>
      <c r="K4" s="23"/>
      <c r="L4" s="2"/>
      <c r="M4" s="2"/>
      <c r="N4" s="2"/>
      <c r="O4" s="2"/>
      <c r="P4" s="2"/>
      <c r="Q4" s="2"/>
      <c r="R4" s="2"/>
      <c r="S4" s="2"/>
    </row>
    <row r="5" spans="7:19" ht="12.75">
      <c r="G5" s="22"/>
      <c r="H5" s="22"/>
      <c r="I5" s="23"/>
      <c r="J5" s="23"/>
      <c r="K5" s="23"/>
      <c r="L5" s="2"/>
      <c r="M5" s="2"/>
      <c r="N5" s="2"/>
      <c r="O5" s="2"/>
      <c r="P5" s="2"/>
      <c r="Q5" s="2"/>
      <c r="R5" s="2"/>
      <c r="S5" s="2"/>
    </row>
    <row r="6" spans="7:19" ht="12.75">
      <c r="G6" s="135" t="s">
        <v>174</v>
      </c>
      <c r="H6" s="135"/>
      <c r="I6" s="135"/>
      <c r="J6" s="135"/>
      <c r="K6" s="135"/>
      <c r="L6" s="2"/>
      <c r="M6" s="2"/>
      <c r="N6" s="2"/>
      <c r="O6" s="2"/>
      <c r="P6" s="2"/>
      <c r="Q6" s="2"/>
      <c r="R6" s="2"/>
      <c r="S6" s="2"/>
    </row>
    <row r="7" ht="12.75">
      <c r="G7" t="s">
        <v>18</v>
      </c>
    </row>
    <row r="8" spans="8:12" ht="12.75">
      <c r="H8" s="2" t="s">
        <v>58</v>
      </c>
      <c r="I8" t="s">
        <v>111</v>
      </c>
      <c r="J8" s="2" t="s">
        <v>58</v>
      </c>
      <c r="K8" s="2" t="s">
        <v>17</v>
      </c>
      <c r="L8" t="s">
        <v>18</v>
      </c>
    </row>
    <row r="9" spans="8:11" ht="12.75">
      <c r="H9" s="2" t="s">
        <v>86</v>
      </c>
      <c r="J9" s="2" t="s">
        <v>172</v>
      </c>
      <c r="K9" t="s">
        <v>56</v>
      </c>
    </row>
    <row r="10" spans="8:15" ht="12.75">
      <c r="H10" s="2" t="s">
        <v>19</v>
      </c>
      <c r="J10" s="2" t="s">
        <v>19</v>
      </c>
      <c r="K10" s="2" t="s">
        <v>19</v>
      </c>
      <c r="L10" s="2"/>
      <c r="M10" s="2"/>
      <c r="N10" s="2"/>
      <c r="O10" s="2"/>
    </row>
    <row r="11" spans="8:11" ht="12.75">
      <c r="H11" s="2" t="s">
        <v>57</v>
      </c>
      <c r="J11" s="2" t="s">
        <v>57</v>
      </c>
      <c r="K11" s="2" t="s">
        <v>142</v>
      </c>
    </row>
    <row r="12" spans="11:20" ht="12.75">
      <c r="K12" s="2" t="s">
        <v>143</v>
      </c>
      <c r="Q12" s="134"/>
      <c r="R12" s="134"/>
      <c r="S12" s="134"/>
      <c r="T12" s="134"/>
    </row>
    <row r="13" ht="12.75">
      <c r="G13" s="1" t="s">
        <v>20</v>
      </c>
    </row>
    <row r="14" spans="7:15" ht="12.75">
      <c r="G14" s="1" t="s">
        <v>46</v>
      </c>
      <c r="H14" s="5"/>
      <c r="J14" s="5"/>
      <c r="L14" s="5"/>
      <c r="M14" s="5"/>
      <c r="N14" s="5"/>
      <c r="O14" s="5"/>
    </row>
    <row r="15" spans="7:15" ht="12.75">
      <c r="G15" t="s">
        <v>137</v>
      </c>
      <c r="H15" s="8">
        <v>85089</v>
      </c>
      <c r="I15" s="78">
        <v>13183</v>
      </c>
      <c r="J15" s="8">
        <f>78719-11-355-143</f>
        <v>78210</v>
      </c>
      <c r="K15" s="70">
        <v>85373</v>
      </c>
      <c r="L15" s="5"/>
      <c r="M15" s="5"/>
      <c r="N15" s="5"/>
      <c r="O15" s="5"/>
    </row>
    <row r="16" spans="7:15" ht="12.75">
      <c r="G16" t="s">
        <v>144</v>
      </c>
      <c r="H16" s="9">
        <v>627</v>
      </c>
      <c r="I16" s="79">
        <v>0</v>
      </c>
      <c r="J16" s="9">
        <v>1094</v>
      </c>
      <c r="K16" s="71">
        <v>627</v>
      </c>
      <c r="L16" s="5"/>
      <c r="M16" s="5"/>
      <c r="N16" s="5"/>
      <c r="O16" s="14"/>
    </row>
    <row r="17" spans="7:15" ht="12.75">
      <c r="G17" t="s">
        <v>41</v>
      </c>
      <c r="H17" s="9">
        <v>220509</v>
      </c>
      <c r="I17" s="80">
        <v>6381</v>
      </c>
      <c r="J17" s="9">
        <v>235052</v>
      </c>
      <c r="K17" s="71">
        <v>218139</v>
      </c>
      <c r="L17" s="5"/>
      <c r="M17" s="5"/>
      <c r="N17" s="5"/>
      <c r="O17" s="5"/>
    </row>
    <row r="18" spans="7:15" ht="12.75">
      <c r="G18" t="s">
        <v>145</v>
      </c>
      <c r="H18" s="9">
        <v>4196</v>
      </c>
      <c r="I18" s="80"/>
      <c r="J18" s="9">
        <v>4552</v>
      </c>
      <c r="K18" s="71">
        <v>4196</v>
      </c>
      <c r="L18" s="5"/>
      <c r="M18" s="5"/>
      <c r="N18" s="5"/>
      <c r="O18" s="5"/>
    </row>
    <row r="19" spans="7:15" ht="12.75">
      <c r="G19" t="s">
        <v>89</v>
      </c>
      <c r="H19" s="12">
        <v>410</v>
      </c>
      <c r="I19" s="81">
        <v>279</v>
      </c>
      <c r="J19" s="108">
        <v>0</v>
      </c>
      <c r="K19" s="71">
        <v>410</v>
      </c>
      <c r="L19" s="5"/>
      <c r="M19" s="5"/>
      <c r="N19" s="5"/>
      <c r="O19" s="5"/>
    </row>
    <row r="20" spans="7:15" ht="12.75">
      <c r="G20" s="1" t="s">
        <v>40</v>
      </c>
      <c r="H20" s="10">
        <f>SUM(H15:H19)</f>
        <v>310831</v>
      </c>
      <c r="I20" s="69">
        <f>SUM(I15:I19)</f>
        <v>19843</v>
      </c>
      <c r="J20" s="10">
        <f>SUM(J15:J19)</f>
        <v>318908</v>
      </c>
      <c r="K20" s="10">
        <f>SUM(K15:K19)</f>
        <v>308745</v>
      </c>
      <c r="L20" s="5"/>
      <c r="M20" s="5"/>
      <c r="N20" s="5"/>
      <c r="O20" s="5"/>
    </row>
    <row r="21" spans="7:15" ht="12.75">
      <c r="G21" s="1"/>
      <c r="H21" s="7"/>
      <c r="I21" s="75"/>
      <c r="J21" s="7"/>
      <c r="K21" s="7"/>
      <c r="L21" s="5"/>
      <c r="M21" s="5"/>
      <c r="N21" s="5"/>
      <c r="O21" s="5"/>
    </row>
    <row r="22" spans="7:15" ht="12.75">
      <c r="G22" s="1" t="s">
        <v>21</v>
      </c>
      <c r="H22" s="5"/>
      <c r="I22" s="75"/>
      <c r="J22" s="5"/>
      <c r="K22" s="5"/>
      <c r="L22" s="5"/>
      <c r="M22" s="5"/>
      <c r="N22" s="5"/>
      <c r="O22" s="5"/>
    </row>
    <row r="23" spans="7:15" ht="12.75">
      <c r="G23" s="89" t="s">
        <v>144</v>
      </c>
      <c r="H23" s="8">
        <v>650</v>
      </c>
      <c r="I23" s="78"/>
      <c r="J23" s="8">
        <v>11000</v>
      </c>
      <c r="K23" s="70">
        <v>7750</v>
      </c>
      <c r="L23" s="5"/>
      <c r="M23" s="5"/>
      <c r="N23" s="5"/>
      <c r="O23" s="5"/>
    </row>
    <row r="24" spans="7:15" ht="12.75">
      <c r="G24" t="s">
        <v>22</v>
      </c>
      <c r="H24" s="9">
        <v>74540</v>
      </c>
      <c r="I24" s="80"/>
      <c r="J24" s="9">
        <v>57256</v>
      </c>
      <c r="K24" s="71">
        <v>97212</v>
      </c>
      <c r="L24" s="5"/>
      <c r="M24" s="5"/>
      <c r="N24" s="5"/>
      <c r="O24" s="5"/>
    </row>
    <row r="25" spans="7:15" ht="12.75">
      <c r="G25" t="s">
        <v>138</v>
      </c>
      <c r="H25" s="9">
        <v>86305</v>
      </c>
      <c r="I25" s="80">
        <v>1152</v>
      </c>
      <c r="J25" s="9">
        <f>97118+11+143</f>
        <v>97272</v>
      </c>
      <c r="K25" s="71">
        <v>145981</v>
      </c>
      <c r="L25" s="5"/>
      <c r="M25" s="5"/>
      <c r="N25" s="5"/>
      <c r="O25" s="5"/>
    </row>
    <row r="26" spans="7:15" ht="12.75">
      <c r="G26" t="s">
        <v>47</v>
      </c>
      <c r="H26" s="9">
        <v>1768</v>
      </c>
      <c r="I26" s="79">
        <v>663</v>
      </c>
      <c r="J26" s="9">
        <v>419</v>
      </c>
      <c r="K26" s="71">
        <v>1428</v>
      </c>
      <c r="L26" s="5"/>
      <c r="M26" s="5"/>
      <c r="N26" s="5"/>
      <c r="O26" s="5"/>
    </row>
    <row r="27" spans="7:15" ht="12.75">
      <c r="G27" t="s">
        <v>146</v>
      </c>
      <c r="H27" s="86">
        <v>57</v>
      </c>
      <c r="I27" s="80"/>
      <c r="J27" s="108">
        <v>0</v>
      </c>
      <c r="K27" s="71">
        <v>27288</v>
      </c>
      <c r="L27" s="5"/>
      <c r="M27" s="5"/>
      <c r="N27" s="5"/>
      <c r="O27" s="5"/>
    </row>
    <row r="28" spans="7:15" ht="12.75">
      <c r="G28" t="s">
        <v>48</v>
      </c>
      <c r="H28" s="9">
        <v>22655</v>
      </c>
      <c r="I28" s="80">
        <v>488</v>
      </c>
      <c r="J28" s="9">
        <v>186</v>
      </c>
      <c r="K28" s="71">
        <v>7300</v>
      </c>
      <c r="L28" s="5"/>
      <c r="M28" s="5"/>
      <c r="N28" s="5"/>
      <c r="O28" s="5"/>
    </row>
    <row r="29" spans="7:15" ht="12.75">
      <c r="G29" t="s">
        <v>36</v>
      </c>
      <c r="H29" s="9">
        <v>22370</v>
      </c>
      <c r="I29" s="81">
        <v>671</v>
      </c>
      <c r="J29" s="12">
        <v>16029</v>
      </c>
      <c r="K29" s="98">
        <v>28991</v>
      </c>
      <c r="O29" s="5"/>
    </row>
    <row r="30" spans="8:15" ht="12.75">
      <c r="H30" s="10">
        <f>SUM(H23:H29)</f>
        <v>208345</v>
      </c>
      <c r="I30" s="97">
        <f>SUM(I25:I29)</f>
        <v>2974</v>
      </c>
      <c r="J30" s="8">
        <f>SUM(J23:J29)</f>
        <v>182162</v>
      </c>
      <c r="K30" s="70">
        <f>SUM(K23:K29)</f>
        <v>315950</v>
      </c>
      <c r="L30" s="5"/>
      <c r="M30" s="5"/>
      <c r="N30" s="5"/>
      <c r="O30" s="5"/>
    </row>
    <row r="31" spans="7:15" ht="12.75">
      <c r="G31" s="63" t="s">
        <v>107</v>
      </c>
      <c r="H31" s="7" t="s">
        <v>18</v>
      </c>
      <c r="I31" s="75"/>
      <c r="J31" s="12">
        <v>21899</v>
      </c>
      <c r="K31" s="101">
        <v>0</v>
      </c>
      <c r="L31" s="5"/>
      <c r="M31" s="5"/>
      <c r="N31" s="5"/>
      <c r="O31" s="5"/>
    </row>
    <row r="32" spans="7:15" ht="12.75">
      <c r="G32" s="1"/>
      <c r="H32" s="7"/>
      <c r="I32" s="76"/>
      <c r="J32" s="10">
        <f>SUM(J30:J31)</f>
        <v>204061</v>
      </c>
      <c r="K32" s="10">
        <f>SUM(K30:K31)</f>
        <v>315950</v>
      </c>
      <c r="L32" s="5"/>
      <c r="M32" s="5"/>
      <c r="N32" s="5"/>
      <c r="O32" s="5"/>
    </row>
    <row r="33" spans="7:15" ht="13.5" thickBot="1">
      <c r="G33" s="1" t="s">
        <v>42</v>
      </c>
      <c r="H33" s="67">
        <f>H20+H30</f>
        <v>519176</v>
      </c>
      <c r="I33" s="99">
        <f>I30+I20</f>
        <v>22817</v>
      </c>
      <c r="J33" s="100">
        <f>J20+J30+J31</f>
        <v>522969</v>
      </c>
      <c r="K33" s="100">
        <f>K30+K20</f>
        <v>624695</v>
      </c>
      <c r="L33" s="5"/>
      <c r="M33" s="5"/>
      <c r="N33" s="5"/>
      <c r="O33" s="5"/>
    </row>
    <row r="34" spans="8:15" ht="12.75">
      <c r="H34" s="7"/>
      <c r="I34" s="75"/>
      <c r="J34" s="7"/>
      <c r="K34" s="7"/>
      <c r="L34" s="5"/>
      <c r="M34" s="5"/>
      <c r="N34" s="5"/>
      <c r="O34" s="5"/>
    </row>
    <row r="35" spans="7:15" ht="12.75">
      <c r="G35" s="1" t="s">
        <v>23</v>
      </c>
      <c r="H35" s="5"/>
      <c r="I35" s="75"/>
      <c r="J35" s="5"/>
      <c r="K35" s="5"/>
      <c r="L35" s="5"/>
      <c r="M35" s="5"/>
      <c r="N35" s="5"/>
      <c r="O35" s="5"/>
    </row>
    <row r="36" spans="7:15" ht="12.75">
      <c r="G36" s="1" t="s">
        <v>24</v>
      </c>
      <c r="H36" s="5"/>
      <c r="I36" s="75"/>
      <c r="J36" s="5"/>
      <c r="K36" s="5"/>
      <c r="L36" s="5"/>
      <c r="M36" s="5"/>
      <c r="N36" s="5"/>
      <c r="O36" s="5"/>
    </row>
    <row r="37" spans="7:15" ht="12.75">
      <c r="G37" t="s">
        <v>49</v>
      </c>
      <c r="H37" s="8">
        <v>271160</v>
      </c>
      <c r="I37" s="72">
        <v>0</v>
      </c>
      <c r="J37" s="8">
        <v>272224</v>
      </c>
      <c r="K37" s="8">
        <v>270627</v>
      </c>
      <c r="L37" s="5"/>
      <c r="M37" s="5"/>
      <c r="N37" s="5"/>
      <c r="O37" s="5"/>
    </row>
    <row r="38" spans="7:15" ht="12.75">
      <c r="G38" t="s">
        <v>50</v>
      </c>
      <c r="H38" s="9">
        <v>78598</v>
      </c>
      <c r="I38" s="73"/>
      <c r="J38" s="9">
        <v>78917</v>
      </c>
      <c r="K38" s="9">
        <v>78598</v>
      </c>
      <c r="L38" s="5"/>
      <c r="M38" s="5"/>
      <c r="N38" s="5"/>
      <c r="O38" s="5"/>
    </row>
    <row r="39" spans="7:15" ht="12.75">
      <c r="G39" t="s">
        <v>25</v>
      </c>
      <c r="H39" s="9">
        <v>21260</v>
      </c>
      <c r="I39" s="73"/>
      <c r="J39" s="9">
        <v>21260</v>
      </c>
      <c r="K39" s="9">
        <v>21260</v>
      </c>
      <c r="L39" s="5"/>
      <c r="M39" s="5"/>
      <c r="N39" s="5"/>
      <c r="O39" s="5"/>
    </row>
    <row r="40" spans="7:15" ht="12.75">
      <c r="G40" t="s">
        <v>147</v>
      </c>
      <c r="H40" s="9">
        <v>2731</v>
      </c>
      <c r="I40" s="73"/>
      <c r="J40" s="9">
        <v>2958</v>
      </c>
      <c r="K40" s="9">
        <v>2731</v>
      </c>
      <c r="L40" s="5"/>
      <c r="M40" s="5"/>
      <c r="N40" s="5"/>
      <c r="O40" s="5"/>
    </row>
    <row r="41" spans="7:15" ht="12.75">
      <c r="G41" s="55" t="s">
        <v>43</v>
      </c>
      <c r="H41" s="86">
        <v>-5876</v>
      </c>
      <c r="I41" s="77">
        <v>0</v>
      </c>
      <c r="J41" s="9">
        <v>-7751</v>
      </c>
      <c r="K41" s="9">
        <v>-4908</v>
      </c>
      <c r="L41" s="5"/>
      <c r="M41" s="5"/>
      <c r="N41" s="5"/>
      <c r="O41" s="5"/>
    </row>
    <row r="42" spans="7:15" ht="12.75">
      <c r="G42" t="s">
        <v>179</v>
      </c>
      <c r="H42" s="12">
        <v>-505</v>
      </c>
      <c r="I42" s="69">
        <v>0</v>
      </c>
      <c r="J42" s="12">
        <v>892</v>
      </c>
      <c r="K42" s="12">
        <v>-7616</v>
      </c>
      <c r="L42" s="5"/>
      <c r="M42" s="5"/>
      <c r="N42" s="5"/>
      <c r="O42" s="5"/>
    </row>
    <row r="43" spans="8:15" ht="12.75">
      <c r="H43" s="9">
        <f>SUM(H37:H42)</f>
        <v>367368</v>
      </c>
      <c r="I43" s="72">
        <f>SUM(I37:I42)</f>
        <v>0</v>
      </c>
      <c r="J43" s="9">
        <f>SUM(J37:J42)</f>
        <v>368500</v>
      </c>
      <c r="K43" s="9">
        <f>SUM(K37:K42)</f>
        <v>360692</v>
      </c>
      <c r="L43" s="5"/>
      <c r="M43" s="5"/>
      <c r="N43" s="5"/>
      <c r="O43" s="5"/>
    </row>
    <row r="44" spans="7:15" ht="12.75">
      <c r="G44" s="55" t="s">
        <v>139</v>
      </c>
      <c r="H44" s="86">
        <v>14393</v>
      </c>
      <c r="I44" s="69"/>
      <c r="J44" s="9">
        <v>100</v>
      </c>
      <c r="K44" s="9">
        <v>14404</v>
      </c>
      <c r="L44" s="5"/>
      <c r="M44" s="5"/>
      <c r="N44" s="5"/>
      <c r="O44" s="5"/>
    </row>
    <row r="45" spans="7:15" ht="12.75">
      <c r="G45" s="1" t="s">
        <v>44</v>
      </c>
      <c r="H45" s="10">
        <f>SUM(H43:H44)</f>
        <v>381761</v>
      </c>
      <c r="I45" s="74">
        <f>SUM(I43:I44)</f>
        <v>0</v>
      </c>
      <c r="J45" s="10">
        <f>SUM(J43:J44)</f>
        <v>368600</v>
      </c>
      <c r="K45" s="10">
        <f>SUM(K43:K44)</f>
        <v>375096</v>
      </c>
      <c r="L45" s="5"/>
      <c r="M45" s="5"/>
      <c r="N45" s="5"/>
      <c r="O45" s="5"/>
    </row>
    <row r="46" spans="8:15" ht="12.75">
      <c r="H46" s="13"/>
      <c r="I46" s="75"/>
      <c r="J46" s="13"/>
      <c r="K46" s="13"/>
      <c r="L46" s="5"/>
      <c r="M46" s="5"/>
      <c r="N46" s="5"/>
      <c r="O46" s="5" t="s">
        <v>18</v>
      </c>
    </row>
    <row r="47" spans="7:15" ht="12.75">
      <c r="G47" s="1" t="s">
        <v>51</v>
      </c>
      <c r="H47" s="5"/>
      <c r="I47" s="75"/>
      <c r="J47" s="5"/>
      <c r="K47" s="5"/>
      <c r="L47" s="5"/>
      <c r="M47" s="5"/>
      <c r="N47" s="5"/>
      <c r="O47" s="5" t="s">
        <v>18</v>
      </c>
    </row>
    <row r="48" spans="7:15" ht="12.75">
      <c r="G48" t="s">
        <v>148</v>
      </c>
      <c r="H48" s="8">
        <v>9241</v>
      </c>
      <c r="I48" s="72">
        <v>8196</v>
      </c>
      <c r="J48" s="8">
        <v>942</v>
      </c>
      <c r="K48" s="8">
        <v>10660</v>
      </c>
      <c r="L48" s="5"/>
      <c r="M48" s="5"/>
      <c r="N48" s="5"/>
      <c r="O48" s="5"/>
    </row>
    <row r="49" spans="7:15" ht="12.75">
      <c r="G49" t="s">
        <v>149</v>
      </c>
      <c r="H49" s="9">
        <v>11024</v>
      </c>
      <c r="I49" s="73">
        <v>0</v>
      </c>
      <c r="J49" s="9">
        <v>10774</v>
      </c>
      <c r="K49" s="9">
        <v>11723</v>
      </c>
      <c r="L49" s="5"/>
      <c r="M49" s="5"/>
      <c r="N49" s="5"/>
      <c r="O49" s="5"/>
    </row>
    <row r="50" spans="7:15" ht="12.75">
      <c r="G50" t="s">
        <v>83</v>
      </c>
      <c r="H50" s="9">
        <v>3497</v>
      </c>
      <c r="I50" s="69">
        <v>0</v>
      </c>
      <c r="J50" s="12">
        <v>4766</v>
      </c>
      <c r="K50" s="9">
        <v>3497</v>
      </c>
      <c r="L50" s="5"/>
      <c r="M50" s="5"/>
      <c r="N50" s="5"/>
      <c r="O50" s="5"/>
    </row>
    <row r="51" spans="7:15" ht="12.75">
      <c r="G51" s="1" t="s">
        <v>45</v>
      </c>
      <c r="H51" s="10">
        <f>SUM(H48:H50)</f>
        <v>23762</v>
      </c>
      <c r="I51" s="74">
        <f>SUM(I48:I50)</f>
        <v>8196</v>
      </c>
      <c r="J51" s="10">
        <f>SUM(J48:J50)</f>
        <v>16482</v>
      </c>
      <c r="K51" s="10">
        <f>SUM(K48:K50)</f>
        <v>25880</v>
      </c>
      <c r="L51" s="5"/>
      <c r="M51" s="5"/>
      <c r="N51" s="5"/>
      <c r="O51" s="5" t="s">
        <v>18</v>
      </c>
    </row>
    <row r="52" spans="8:15" ht="12.75">
      <c r="H52" s="7"/>
      <c r="I52" s="75"/>
      <c r="J52" s="7"/>
      <c r="K52" s="7"/>
      <c r="L52" s="5"/>
      <c r="M52" s="5"/>
      <c r="N52" s="5"/>
      <c r="O52" s="5" t="s">
        <v>18</v>
      </c>
    </row>
    <row r="53" spans="7:15" ht="12.75">
      <c r="G53" s="1" t="s">
        <v>52</v>
      </c>
      <c r="H53" s="5"/>
      <c r="I53" s="75"/>
      <c r="J53" s="5"/>
      <c r="K53" s="5"/>
      <c r="L53" s="5"/>
      <c r="M53" s="5"/>
      <c r="N53" s="5"/>
      <c r="O53" s="5" t="s">
        <v>18</v>
      </c>
    </row>
    <row r="54" spans="7:15" ht="12.75">
      <c r="G54" t="s">
        <v>140</v>
      </c>
      <c r="H54" s="8">
        <v>62151</v>
      </c>
      <c r="I54" s="84">
        <v>876</v>
      </c>
      <c r="J54" s="8">
        <v>67973</v>
      </c>
      <c r="K54" s="70">
        <v>145495</v>
      </c>
      <c r="L54" s="5"/>
      <c r="M54" s="5"/>
      <c r="N54" s="5"/>
      <c r="O54" s="5"/>
    </row>
    <row r="55" spans="7:15" ht="12.75">
      <c r="G55" t="s">
        <v>150</v>
      </c>
      <c r="H55" s="9">
        <v>1</v>
      </c>
      <c r="I55" s="80">
        <v>0</v>
      </c>
      <c r="J55" s="9">
        <v>46</v>
      </c>
      <c r="K55" s="71">
        <v>65</v>
      </c>
      <c r="L55" s="5"/>
      <c r="M55" s="5"/>
      <c r="N55" s="5"/>
      <c r="O55" s="5"/>
    </row>
    <row r="56" spans="7:15" ht="12.75">
      <c r="G56" t="s">
        <v>151</v>
      </c>
      <c r="H56" s="9">
        <v>4135</v>
      </c>
      <c r="I56" s="80">
        <v>-404</v>
      </c>
      <c r="J56" s="9">
        <v>4542</v>
      </c>
      <c r="K56" s="71">
        <v>3146</v>
      </c>
      <c r="L56" s="5"/>
      <c r="M56" s="5"/>
      <c r="N56" s="5"/>
      <c r="O56" s="5"/>
    </row>
    <row r="57" spans="7:15" ht="12.75">
      <c r="G57" t="s">
        <v>141</v>
      </c>
      <c r="H57" s="9">
        <v>21519</v>
      </c>
      <c r="I57" s="80">
        <v>529</v>
      </c>
      <c r="J57" s="9">
        <v>27286</v>
      </c>
      <c r="K57" s="71">
        <v>50111</v>
      </c>
      <c r="L57" s="5"/>
      <c r="M57" s="5"/>
      <c r="N57" s="5"/>
      <c r="O57" s="5"/>
    </row>
    <row r="58" spans="7:15" ht="12.75">
      <c r="G58" t="s">
        <v>148</v>
      </c>
      <c r="H58" s="9">
        <v>4611</v>
      </c>
      <c r="I58" s="80">
        <v>3148</v>
      </c>
      <c r="J58" s="9">
        <v>1272</v>
      </c>
      <c r="K58" s="71">
        <v>4289</v>
      </c>
      <c r="L58" s="5"/>
      <c r="M58" s="5"/>
      <c r="N58" s="5"/>
      <c r="O58" s="5"/>
    </row>
    <row r="59" spans="7:15" ht="12.75">
      <c r="G59" t="s">
        <v>180</v>
      </c>
      <c r="H59" s="9"/>
      <c r="I59" s="80"/>
      <c r="J59" s="9">
        <v>8119</v>
      </c>
      <c r="K59" s="117">
        <v>0</v>
      </c>
      <c r="L59" s="5"/>
      <c r="M59" s="5"/>
      <c r="N59" s="5"/>
      <c r="O59" s="5"/>
    </row>
    <row r="60" spans="7:15" ht="12.75">
      <c r="G60" s="55" t="s">
        <v>110</v>
      </c>
      <c r="H60" s="93">
        <v>21236</v>
      </c>
      <c r="I60" s="81">
        <v>445</v>
      </c>
      <c r="J60" s="12">
        <v>16762</v>
      </c>
      <c r="K60" s="83">
        <v>20613</v>
      </c>
      <c r="L60" s="5"/>
      <c r="M60" s="5"/>
      <c r="N60" s="5"/>
      <c r="O60" s="5" t="s">
        <v>18</v>
      </c>
    </row>
    <row r="61" spans="7:15" ht="12.75">
      <c r="G61" s="1" t="s">
        <v>53</v>
      </c>
      <c r="H61" s="8">
        <f>SUM(H54:H60)</f>
        <v>113653</v>
      </c>
      <c r="I61" s="72">
        <f>SUM(I54:I60)</f>
        <v>4594</v>
      </c>
      <c r="J61" s="8">
        <f>SUM(J54:J60)</f>
        <v>126000</v>
      </c>
      <c r="K61" s="8">
        <f>SUM(K54:K60)</f>
        <v>223719</v>
      </c>
      <c r="O61" s="5"/>
    </row>
    <row r="62" spans="7:15" ht="12.75">
      <c r="G62" s="63" t="s">
        <v>108</v>
      </c>
      <c r="H62" s="9"/>
      <c r="I62" s="73"/>
      <c r="J62" s="90"/>
      <c r="K62" s="9"/>
      <c r="O62" s="5"/>
    </row>
    <row r="63" spans="7:15" ht="12.75">
      <c r="G63" s="63" t="s">
        <v>160</v>
      </c>
      <c r="H63" s="12"/>
      <c r="I63" s="69"/>
      <c r="J63" s="12">
        <v>11887</v>
      </c>
      <c r="K63" s="94">
        <v>0</v>
      </c>
      <c r="O63" s="5"/>
    </row>
    <row r="64" spans="7:15" ht="12.75">
      <c r="G64" s="1" t="s">
        <v>54</v>
      </c>
      <c r="H64" s="10">
        <f>H51+H61+H62</f>
        <v>137415</v>
      </c>
      <c r="I64" s="91">
        <f>I61+I51</f>
        <v>12790</v>
      </c>
      <c r="J64" s="10">
        <f>J51+J61+J63</f>
        <v>154369</v>
      </c>
      <c r="K64" s="92">
        <f>K51+K61+K62</f>
        <v>249599</v>
      </c>
      <c r="O64" s="5"/>
    </row>
    <row r="65" spans="8:11" ht="12.75">
      <c r="H65" s="5"/>
      <c r="I65" s="75"/>
      <c r="J65" s="5"/>
      <c r="K65" s="5"/>
    </row>
    <row r="66" spans="7:11" ht="13.5" thickBot="1">
      <c r="G66" s="1" t="s">
        <v>55</v>
      </c>
      <c r="H66" s="16">
        <f>H45+H64</f>
        <v>519176</v>
      </c>
      <c r="I66" s="95">
        <f>I61+I51+I45</f>
        <v>12790</v>
      </c>
      <c r="J66" s="96">
        <f>J64+J45</f>
        <v>522969</v>
      </c>
      <c r="K66" s="16">
        <f>K45+K64</f>
        <v>624695</v>
      </c>
    </row>
    <row r="68" spans="7:11" ht="13.5" thickBot="1">
      <c r="G68" s="11" t="s">
        <v>38</v>
      </c>
      <c r="H68" s="85">
        <v>1.35</v>
      </c>
      <c r="I68" s="66"/>
      <c r="J68" s="85">
        <v>1.35</v>
      </c>
      <c r="K68" s="15">
        <v>1.33</v>
      </c>
    </row>
    <row r="70" ht="12.75">
      <c r="G70" t="s">
        <v>39</v>
      </c>
    </row>
    <row r="71" ht="12.75">
      <c r="G71" t="s">
        <v>134</v>
      </c>
    </row>
  </sheetData>
  <mergeCells count="3">
    <mergeCell ref="Q12:T12"/>
    <mergeCell ref="G1:K1"/>
    <mergeCell ref="G6:K6"/>
  </mergeCells>
  <printOptions/>
  <pageMargins left="0.25" right="0.25" top="0.25" bottom="0.25" header="0.5" footer="0.5"/>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K66"/>
  <sheetViews>
    <sheetView view="pageBreakPreview" zoomScaleSheetLayoutView="100" workbookViewId="0" topLeftCell="A1">
      <selection activeCell="K20" sqref="K20"/>
    </sheetView>
  </sheetViews>
  <sheetFormatPr defaultColWidth="9.140625" defaultRowHeight="12.75"/>
  <cols>
    <col min="8" max="8" width="10.57421875" style="0" bestFit="1" customWidth="1"/>
    <col min="9" max="9" width="1.7109375" style="0" customWidth="1"/>
    <col min="10" max="10" width="10.421875" style="0" bestFit="1" customWidth="1"/>
  </cols>
  <sheetData>
    <row r="1" spans="1:11" ht="12.75">
      <c r="A1" s="133" t="s">
        <v>136</v>
      </c>
      <c r="B1" s="132"/>
      <c r="C1" s="132"/>
      <c r="D1" s="132"/>
      <c r="E1" s="132"/>
      <c r="F1" s="132"/>
      <c r="G1" s="132"/>
      <c r="H1" s="132"/>
      <c r="I1" s="132"/>
      <c r="J1" s="132"/>
      <c r="K1" s="132"/>
    </row>
    <row r="2" spans="1:11" ht="12.75">
      <c r="A2" s="133" t="s">
        <v>26</v>
      </c>
      <c r="B2" s="132"/>
      <c r="C2" s="132"/>
      <c r="D2" s="132"/>
      <c r="E2" s="132"/>
      <c r="F2" s="132"/>
      <c r="G2" s="132"/>
      <c r="H2" s="132"/>
      <c r="I2" s="132"/>
      <c r="J2" s="132"/>
      <c r="K2" s="132"/>
    </row>
    <row r="3" spans="1:11" ht="12.75">
      <c r="A3" s="133" t="s">
        <v>175</v>
      </c>
      <c r="B3" s="132"/>
      <c r="C3" s="132"/>
      <c r="D3" s="132"/>
      <c r="E3" s="132"/>
      <c r="F3" s="132"/>
      <c r="G3" s="132"/>
      <c r="H3" s="132"/>
      <c r="I3" s="132"/>
      <c r="J3" s="132"/>
      <c r="K3" s="132"/>
    </row>
    <row r="5" spans="8:10" ht="12.75">
      <c r="H5" s="134" t="s">
        <v>27</v>
      </c>
      <c r="I5" s="134"/>
      <c r="J5" s="134"/>
    </row>
    <row r="6" spans="8:10" ht="12.75">
      <c r="H6" s="4">
        <v>39263</v>
      </c>
      <c r="J6" s="4">
        <v>38898</v>
      </c>
    </row>
    <row r="7" spans="8:10" ht="12.75">
      <c r="H7" s="2" t="s">
        <v>19</v>
      </c>
      <c r="I7" s="2"/>
      <c r="J7" s="2" t="s">
        <v>19</v>
      </c>
    </row>
    <row r="8" spans="8:10" ht="12.75">
      <c r="H8" s="2" t="s">
        <v>64</v>
      </c>
      <c r="I8" s="2"/>
      <c r="J8" s="2" t="s">
        <v>64</v>
      </c>
    </row>
    <row r="9" spans="1:3" ht="12.75">
      <c r="A9" s="1" t="s">
        <v>67</v>
      </c>
      <c r="B9" s="1"/>
      <c r="C9" s="1"/>
    </row>
    <row r="11" spans="1:10" ht="12.75">
      <c r="A11" t="s">
        <v>165</v>
      </c>
      <c r="H11" s="127" t="s">
        <v>18</v>
      </c>
      <c r="I11" s="19"/>
      <c r="J11" s="68" t="s">
        <v>18</v>
      </c>
    </row>
    <row r="12" spans="1:10" ht="12.75">
      <c r="A12" t="s">
        <v>166</v>
      </c>
      <c r="H12" s="127">
        <v>21285</v>
      </c>
      <c r="I12" s="19"/>
      <c r="J12" s="19">
        <v>16514</v>
      </c>
    </row>
    <row r="13" spans="1:10" ht="12.75">
      <c r="A13" t="s">
        <v>167</v>
      </c>
      <c r="H13" s="127">
        <v>-193</v>
      </c>
      <c r="I13" s="19"/>
      <c r="J13" s="102">
        <v>322</v>
      </c>
    </row>
    <row r="14" spans="1:10" ht="12.75">
      <c r="A14" t="s">
        <v>129</v>
      </c>
      <c r="H14" s="127"/>
      <c r="I14" s="19"/>
      <c r="J14" s="19"/>
    </row>
    <row r="15" spans="1:10" ht="12.75">
      <c r="A15" t="s">
        <v>61</v>
      </c>
      <c r="H15" s="127">
        <v>-112</v>
      </c>
      <c r="I15" s="19"/>
      <c r="J15" s="19">
        <v>3971</v>
      </c>
    </row>
    <row r="16" spans="1:10" ht="12.75">
      <c r="A16" t="s">
        <v>62</v>
      </c>
      <c r="H16" s="127">
        <v>4906</v>
      </c>
      <c r="I16" s="19"/>
      <c r="J16" s="19">
        <v>-1889</v>
      </c>
    </row>
    <row r="17" spans="1:10" ht="12.75">
      <c r="A17" s="55" t="s">
        <v>63</v>
      </c>
      <c r="B17" s="55"/>
      <c r="C17" s="55"/>
      <c r="D17" s="55"/>
      <c r="E17" s="55"/>
      <c r="F17" s="55"/>
      <c r="G17" s="55"/>
      <c r="H17" s="128">
        <v>1849</v>
      </c>
      <c r="I17" s="19"/>
      <c r="J17" s="19">
        <v>1777</v>
      </c>
    </row>
    <row r="18" spans="1:10" ht="12.75">
      <c r="A18" s="55" t="s">
        <v>28</v>
      </c>
      <c r="B18" s="55"/>
      <c r="C18" s="55"/>
      <c r="D18" s="55"/>
      <c r="E18" s="55"/>
      <c r="F18" s="55"/>
      <c r="G18" s="55"/>
      <c r="H18" s="129">
        <v>-492</v>
      </c>
      <c r="I18" s="19"/>
      <c r="J18" s="20">
        <v>-70</v>
      </c>
    </row>
    <row r="19" spans="1:10" ht="12.75">
      <c r="A19" t="s">
        <v>155</v>
      </c>
      <c r="H19" s="127">
        <f>SUM(H11:H18)</f>
        <v>27243</v>
      </c>
      <c r="I19" s="19"/>
      <c r="J19" s="19">
        <f>SUM(J11:J18)</f>
        <v>20625</v>
      </c>
    </row>
    <row r="20" spans="8:10" ht="12.75">
      <c r="H20" s="127"/>
      <c r="I20" s="19"/>
      <c r="J20" s="19"/>
    </row>
    <row r="21" spans="1:10" ht="12.75">
      <c r="A21" t="s">
        <v>29</v>
      </c>
      <c r="H21" s="127"/>
      <c r="I21" s="19"/>
      <c r="J21" s="19"/>
    </row>
    <row r="22" spans="1:10" ht="12.75">
      <c r="A22" t="s">
        <v>152</v>
      </c>
      <c r="H22" s="127">
        <v>104311</v>
      </c>
      <c r="I22" s="19"/>
      <c r="J22" s="19">
        <v>-24179</v>
      </c>
    </row>
    <row r="23" spans="1:10" ht="12.75">
      <c r="A23" t="s">
        <v>168</v>
      </c>
      <c r="H23" s="127">
        <v>-73194</v>
      </c>
      <c r="I23" s="19"/>
      <c r="J23" s="19">
        <v>-18433</v>
      </c>
    </row>
    <row r="24" spans="1:10" ht="12.75">
      <c r="A24" t="s">
        <v>18</v>
      </c>
      <c r="H24" s="130"/>
      <c r="I24" s="19"/>
      <c r="J24" s="20"/>
    </row>
    <row r="25" spans="8:10" ht="12.75">
      <c r="H25" s="127"/>
      <c r="I25" s="19"/>
      <c r="J25" s="19"/>
    </row>
    <row r="26" spans="1:10" ht="12.75">
      <c r="A26" t="s">
        <v>156</v>
      </c>
      <c r="H26" s="127">
        <f>SUM(H19:H23)</f>
        <v>58360</v>
      </c>
      <c r="I26" s="19"/>
      <c r="J26" s="19">
        <f>SUM(J19:J23)</f>
        <v>-21987</v>
      </c>
    </row>
    <row r="27" spans="1:10" ht="12.75">
      <c r="A27" t="s">
        <v>183</v>
      </c>
      <c r="H27" s="127">
        <v>-7017</v>
      </c>
      <c r="I27" s="19"/>
      <c r="J27" s="19">
        <v>-3390</v>
      </c>
    </row>
    <row r="28" spans="1:10" ht="12.75">
      <c r="A28" t="s">
        <v>169</v>
      </c>
      <c r="H28" s="127">
        <v>-1849</v>
      </c>
      <c r="I28" s="19"/>
      <c r="J28" s="19">
        <v>-1777</v>
      </c>
    </row>
    <row r="29" spans="1:10" ht="12.75">
      <c r="A29" s="1" t="s">
        <v>157</v>
      </c>
      <c r="B29" s="1"/>
      <c r="C29" s="1"/>
      <c r="D29" s="1"/>
      <c r="H29" s="131">
        <f>SUM(H26:H28)</f>
        <v>49494</v>
      </c>
      <c r="I29" s="19"/>
      <c r="J29" s="21">
        <f>SUM(J26:J28)</f>
        <v>-27154</v>
      </c>
    </row>
    <row r="30" spans="8:10" ht="12.75">
      <c r="H30" s="127"/>
      <c r="I30" s="19"/>
      <c r="J30" s="19"/>
    </row>
    <row r="31" spans="8:10" ht="12.75">
      <c r="H31" s="127"/>
      <c r="I31" s="19"/>
      <c r="J31" s="19"/>
    </row>
    <row r="32" spans="1:10" ht="12.75">
      <c r="A32" s="1" t="s">
        <v>68</v>
      </c>
      <c r="H32" s="127"/>
      <c r="I32" s="19"/>
      <c r="J32" s="19"/>
    </row>
    <row r="33" spans="8:10" ht="12.75">
      <c r="H33" s="127"/>
      <c r="I33" s="19"/>
      <c r="J33" s="19"/>
    </row>
    <row r="34" spans="1:10" ht="12.75">
      <c r="A34" t="s">
        <v>184</v>
      </c>
      <c r="H34" s="127">
        <v>-30823</v>
      </c>
      <c r="I34" s="19"/>
      <c r="J34" s="19">
        <v>0</v>
      </c>
    </row>
    <row r="35" spans="1:10" ht="12.75">
      <c r="A35" t="s">
        <v>30</v>
      </c>
      <c r="H35" s="127">
        <v>-11993</v>
      </c>
      <c r="I35" s="19"/>
      <c r="J35" s="19">
        <v>-7450</v>
      </c>
    </row>
    <row r="36" spans="1:10" ht="12.75">
      <c r="A36" t="s">
        <v>31</v>
      </c>
      <c r="H36" s="127">
        <v>259</v>
      </c>
      <c r="I36" s="19"/>
      <c r="J36" s="19">
        <v>72</v>
      </c>
    </row>
    <row r="37" spans="1:10" ht="12.75">
      <c r="A37" t="s">
        <v>185</v>
      </c>
      <c r="H37" s="127">
        <v>-3250</v>
      </c>
      <c r="I37" s="19"/>
      <c r="J37" s="19">
        <v>-10000</v>
      </c>
    </row>
    <row r="38" spans="1:10" ht="12.75">
      <c r="A38" t="s">
        <v>32</v>
      </c>
      <c r="H38" s="127">
        <v>492</v>
      </c>
      <c r="I38" s="19"/>
      <c r="J38" s="19">
        <v>70</v>
      </c>
    </row>
    <row r="39" spans="1:10" ht="12.75">
      <c r="A39" t="s">
        <v>186</v>
      </c>
      <c r="H39" s="127">
        <v>8295</v>
      </c>
      <c r="I39" s="19"/>
      <c r="J39" s="19">
        <v>6226</v>
      </c>
    </row>
    <row r="40" spans="1:10" ht="12.75">
      <c r="A40" t="s">
        <v>153</v>
      </c>
      <c r="H40" s="127">
        <v>-6652</v>
      </c>
      <c r="I40" s="19"/>
      <c r="J40" s="19">
        <v>0</v>
      </c>
    </row>
    <row r="41" spans="1:10" ht="12.75">
      <c r="A41" s="1" t="s">
        <v>187</v>
      </c>
      <c r="B41" s="1"/>
      <c r="C41" s="1"/>
      <c r="H41" s="131">
        <f>SUM(H34:H40)</f>
        <v>-43672</v>
      </c>
      <c r="I41" s="19"/>
      <c r="J41" s="21">
        <f>SUM(J34:J40)</f>
        <v>-11082</v>
      </c>
    </row>
    <row r="42" spans="8:10" ht="12.75">
      <c r="H42" s="127"/>
      <c r="I42" s="19"/>
      <c r="J42" s="19"/>
    </row>
    <row r="43" spans="1:10" ht="12.75">
      <c r="A43" s="1" t="s">
        <v>69</v>
      </c>
      <c r="H43" s="127"/>
      <c r="I43" s="19"/>
      <c r="J43" s="19"/>
    </row>
    <row r="44" spans="1:10" ht="12.75">
      <c r="A44" t="s">
        <v>70</v>
      </c>
      <c r="H44" s="127">
        <f>1597+2</f>
        <v>1599</v>
      </c>
      <c r="I44" s="19"/>
      <c r="J44" s="19">
        <v>69806</v>
      </c>
    </row>
    <row r="45" spans="1:10" ht="12.75">
      <c r="A45" t="s">
        <v>71</v>
      </c>
      <c r="H45" s="127">
        <v>0</v>
      </c>
      <c r="I45" s="19"/>
      <c r="J45" s="19">
        <v>-1727</v>
      </c>
    </row>
    <row r="46" spans="1:10" ht="12.75">
      <c r="A46" s="55" t="s">
        <v>72</v>
      </c>
      <c r="B46" s="55"/>
      <c r="H46" s="127">
        <v>3239</v>
      </c>
      <c r="I46" s="19"/>
      <c r="J46" s="19">
        <v>0</v>
      </c>
    </row>
    <row r="47" spans="1:10" ht="12.75">
      <c r="A47" s="55" t="s">
        <v>154</v>
      </c>
      <c r="B47" s="55"/>
      <c r="H47" s="127">
        <v>-16072</v>
      </c>
      <c r="I47" s="19"/>
      <c r="J47" s="19">
        <v>-5622</v>
      </c>
    </row>
    <row r="48" spans="1:10" ht="12.75">
      <c r="A48" s="55" t="s">
        <v>188</v>
      </c>
      <c r="H48" s="127">
        <f>-9669-488-488</f>
        <v>-10645</v>
      </c>
      <c r="J48" s="68">
        <v>0</v>
      </c>
    </row>
    <row r="49" spans="1:10" ht="12.75">
      <c r="A49" s="1" t="s">
        <v>159</v>
      </c>
      <c r="H49" s="131">
        <f>SUM(H44:H48)</f>
        <v>-21879</v>
      </c>
      <c r="I49" s="19"/>
      <c r="J49" s="21">
        <f>SUM(J44:J48)</f>
        <v>62457</v>
      </c>
    </row>
    <row r="50" spans="8:10" ht="12.75">
      <c r="H50" s="127"/>
      <c r="I50" s="19"/>
      <c r="J50" s="19"/>
    </row>
    <row r="51" spans="1:10" ht="12.75">
      <c r="A51" s="1" t="s">
        <v>60</v>
      </c>
      <c r="H51" s="127">
        <f>H49+H41+H29</f>
        <v>-16057</v>
      </c>
      <c r="I51" s="19"/>
      <c r="J51" s="19">
        <f>J49+J41+J29</f>
        <v>24221</v>
      </c>
    </row>
    <row r="52" spans="1:10" ht="12.75">
      <c r="A52" s="103" t="s">
        <v>132</v>
      </c>
      <c r="B52" s="55"/>
      <c r="C52" s="55"/>
      <c r="D52" s="55"/>
      <c r="E52" s="55"/>
      <c r="F52" s="55"/>
      <c r="G52" s="55"/>
      <c r="H52" s="128">
        <v>-458</v>
      </c>
      <c r="I52" s="19"/>
      <c r="J52" s="19">
        <v>0</v>
      </c>
    </row>
    <row r="53" spans="1:10" ht="12.75">
      <c r="A53" s="1" t="s">
        <v>33</v>
      </c>
      <c r="H53" s="127">
        <v>30826</v>
      </c>
      <c r="I53" s="19"/>
      <c r="J53" s="19">
        <v>16452</v>
      </c>
    </row>
    <row r="54" spans="1:10" ht="12.75">
      <c r="A54" s="1" t="s">
        <v>34</v>
      </c>
      <c r="H54" s="131">
        <f>SUM(H51:H53)</f>
        <v>14311</v>
      </c>
      <c r="I54" s="19"/>
      <c r="J54" s="21">
        <f>SUM(J51:J53)</f>
        <v>40673</v>
      </c>
    </row>
    <row r="55" spans="8:10" ht="12.75">
      <c r="H55" s="127"/>
      <c r="I55" s="19"/>
      <c r="J55" s="19"/>
    </row>
    <row r="56" spans="1:10" ht="12.75">
      <c r="A56" s="3" t="s">
        <v>35</v>
      </c>
      <c r="B56" s="3"/>
      <c r="C56" s="3"/>
      <c r="D56" s="3"/>
      <c r="H56" s="127"/>
      <c r="I56" s="19"/>
      <c r="J56" s="19"/>
    </row>
    <row r="57" spans="1:10" ht="12.75">
      <c r="A57" t="s">
        <v>170</v>
      </c>
      <c r="H57" s="127">
        <v>186</v>
      </c>
      <c r="I57" s="19"/>
      <c r="J57" s="19">
        <v>17028</v>
      </c>
    </row>
    <row r="58" spans="1:10" ht="12.75">
      <c r="A58" t="s">
        <v>36</v>
      </c>
      <c r="H58" s="127">
        <v>16029</v>
      </c>
      <c r="I58" s="19"/>
      <c r="J58" s="19">
        <v>27985</v>
      </c>
    </row>
    <row r="59" spans="1:10" ht="12.75">
      <c r="A59" t="s">
        <v>37</v>
      </c>
      <c r="H59" s="130">
        <v>-2533</v>
      </c>
      <c r="I59" s="19"/>
      <c r="J59" s="20">
        <v>-4340</v>
      </c>
    </row>
    <row r="60" spans="8:10" ht="12.75">
      <c r="H60" s="127">
        <f>SUM(H57:H59)</f>
        <v>13682</v>
      </c>
      <c r="I60" s="19"/>
      <c r="J60" s="19">
        <f>SUM(J57:J59)</f>
        <v>40673</v>
      </c>
    </row>
    <row r="61" spans="1:10" ht="12.75">
      <c r="A61" t="s">
        <v>164</v>
      </c>
      <c r="H61" s="127">
        <v>1285</v>
      </c>
      <c r="I61" s="19"/>
      <c r="J61" s="19">
        <v>0</v>
      </c>
    </row>
    <row r="62" spans="1:10" ht="12.75">
      <c r="A62" t="s">
        <v>158</v>
      </c>
      <c r="H62" s="127">
        <v>-656</v>
      </c>
      <c r="I62" s="19"/>
      <c r="J62" s="68">
        <v>0</v>
      </c>
    </row>
    <row r="63" spans="8:10" ht="12.75">
      <c r="H63" s="131">
        <f>SUM(H60:H62)</f>
        <v>14311</v>
      </c>
      <c r="I63" s="19"/>
      <c r="J63" s="21">
        <f>SUM(J60:J62)</f>
        <v>40673</v>
      </c>
    </row>
    <row r="65" ht="12.75">
      <c r="A65" t="s">
        <v>59</v>
      </c>
    </row>
    <row r="66" ht="12.75">
      <c r="A66" t="s">
        <v>135</v>
      </c>
    </row>
  </sheetData>
  <mergeCells count="4">
    <mergeCell ref="H5:J5"/>
    <mergeCell ref="A1:K1"/>
    <mergeCell ref="A2:K2"/>
    <mergeCell ref="A3:K3"/>
  </mergeCells>
  <printOptions/>
  <pageMargins left="1" right="0.25" top="0.25" bottom="0.25" header="0.5" footer="0.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P41"/>
  <sheetViews>
    <sheetView view="pageBreakPreview" zoomScaleSheetLayoutView="100" workbookViewId="0" topLeftCell="A13">
      <selection activeCell="A33" sqref="A33"/>
    </sheetView>
  </sheetViews>
  <sheetFormatPr defaultColWidth="9.140625" defaultRowHeight="12.75"/>
  <cols>
    <col min="1" max="1" width="52.421875" style="0" bestFit="1" customWidth="1"/>
    <col min="2" max="5" width="0" style="0" hidden="1" customWidth="1"/>
    <col min="6" max="6" width="11.7109375" style="0" bestFit="1" customWidth="1"/>
    <col min="7" max="7" width="10.57421875" style="0" bestFit="1" customWidth="1"/>
    <col min="8" max="8" width="16.57421875" style="0" hidden="1" customWidth="1"/>
    <col min="9" max="9" width="10.57421875" style="0" bestFit="1" customWidth="1"/>
    <col min="10" max="10" width="10.28125" style="0" bestFit="1" customWidth="1"/>
    <col min="11" max="11" width="0" style="0" hidden="1" customWidth="1"/>
    <col min="12" max="12" width="12.7109375" style="0" customWidth="1"/>
    <col min="13" max="13" width="13.7109375" style="0" bestFit="1" customWidth="1"/>
    <col min="14" max="14" width="11.57421875" style="0" bestFit="1" customWidth="1"/>
    <col min="15" max="15" width="10.57421875" style="0" bestFit="1" customWidth="1"/>
    <col min="16" max="16" width="11.57421875" style="0" bestFit="1" customWidth="1"/>
  </cols>
  <sheetData>
    <row r="1" spans="1:16" ht="12.75">
      <c r="A1" s="29"/>
      <c r="B1" s="25"/>
      <c r="C1" s="25"/>
      <c r="D1" s="25"/>
      <c r="E1" s="26"/>
      <c r="F1" s="26"/>
      <c r="G1" s="26"/>
      <c r="H1" s="26"/>
      <c r="I1" s="27"/>
      <c r="J1" s="28"/>
      <c r="K1" s="28"/>
      <c r="L1" s="28"/>
      <c r="M1" s="28"/>
      <c r="N1" s="26"/>
      <c r="O1" s="26"/>
      <c r="P1" s="26"/>
    </row>
    <row r="2" spans="1:16" ht="12.75">
      <c r="A2" s="33" t="s">
        <v>131</v>
      </c>
      <c r="B2" s="30"/>
      <c r="C2" s="30"/>
      <c r="D2" s="30"/>
      <c r="E2" s="30"/>
      <c r="F2" s="27"/>
      <c r="G2" s="34"/>
      <c r="H2" s="34"/>
      <c r="I2" s="34"/>
      <c r="J2" s="34"/>
      <c r="K2" s="34"/>
      <c r="L2" s="34"/>
      <c r="M2" s="35"/>
      <c r="N2" s="36"/>
      <c r="O2" s="32"/>
      <c r="P2" s="32"/>
    </row>
    <row r="3" spans="1:16" ht="12.75">
      <c r="A3" s="33" t="s">
        <v>176</v>
      </c>
      <c r="B3" s="30"/>
      <c r="C3" s="30"/>
      <c r="D3" s="30"/>
      <c r="E3" s="30"/>
      <c r="F3" s="27"/>
      <c r="G3" s="34"/>
      <c r="H3" s="34"/>
      <c r="I3" s="34"/>
      <c r="J3" s="34"/>
      <c r="K3" s="34"/>
      <c r="L3" s="34"/>
      <c r="M3" s="35"/>
      <c r="N3" s="36"/>
      <c r="O3" s="32"/>
      <c r="P3" s="32"/>
    </row>
    <row r="4" spans="1:16" ht="12.75">
      <c r="A4" s="33"/>
      <c r="B4" s="30"/>
      <c r="C4" s="30"/>
      <c r="D4" s="30"/>
      <c r="E4" s="30"/>
      <c r="F4" s="27"/>
      <c r="G4" s="34"/>
      <c r="H4" s="34"/>
      <c r="I4" s="34"/>
      <c r="J4" s="34"/>
      <c r="K4" s="34"/>
      <c r="L4" s="34"/>
      <c r="M4" s="35"/>
      <c r="N4" s="36"/>
      <c r="O4" s="32"/>
      <c r="P4" s="32"/>
    </row>
    <row r="5" spans="1:16" ht="12.75">
      <c r="A5" s="27"/>
      <c r="B5" s="30"/>
      <c r="C5" s="30"/>
      <c r="D5" s="30"/>
      <c r="E5" s="30"/>
      <c r="F5" s="24" t="s">
        <v>163</v>
      </c>
      <c r="G5" s="24"/>
      <c r="H5" s="24"/>
      <c r="I5" s="24"/>
      <c r="J5" s="24"/>
      <c r="K5" s="24"/>
      <c r="L5" s="24"/>
      <c r="M5" s="24"/>
      <c r="N5" s="31"/>
      <c r="O5" s="32"/>
      <c r="P5" s="32"/>
    </row>
    <row r="6" spans="1:16" ht="12.75">
      <c r="A6" s="27"/>
      <c r="B6" s="30"/>
      <c r="C6" s="30"/>
      <c r="D6" s="30"/>
      <c r="E6" s="30"/>
      <c r="F6" s="24"/>
      <c r="G6" s="24"/>
      <c r="H6" s="24"/>
      <c r="I6" s="37" t="s">
        <v>73</v>
      </c>
      <c r="J6" s="37" t="s">
        <v>74</v>
      </c>
      <c r="K6" s="24"/>
      <c r="L6" s="40" t="s">
        <v>114</v>
      </c>
      <c r="M6" s="38"/>
      <c r="N6" s="31"/>
      <c r="O6" s="32"/>
      <c r="P6" s="32"/>
    </row>
    <row r="7" spans="1:16" ht="12.75">
      <c r="A7" s="39"/>
      <c r="B7" s="39"/>
      <c r="C7" s="39"/>
      <c r="D7" s="39"/>
      <c r="E7" s="39"/>
      <c r="F7" s="40" t="s">
        <v>75</v>
      </c>
      <c r="G7" s="40" t="s">
        <v>75</v>
      </c>
      <c r="H7" s="40" t="s">
        <v>76</v>
      </c>
      <c r="I7" s="41" t="s">
        <v>119</v>
      </c>
      <c r="J7" s="41" t="s">
        <v>120</v>
      </c>
      <c r="K7" s="40"/>
      <c r="L7" s="40" t="s">
        <v>115</v>
      </c>
      <c r="M7" s="40" t="s">
        <v>84</v>
      </c>
      <c r="N7" s="24"/>
      <c r="O7" s="42" t="s">
        <v>77</v>
      </c>
      <c r="P7" s="42" t="s">
        <v>78</v>
      </c>
    </row>
    <row r="8" spans="1:16" ht="12.75">
      <c r="A8" s="39"/>
      <c r="B8" s="39"/>
      <c r="C8" s="39"/>
      <c r="D8" s="39"/>
      <c r="E8" s="40"/>
      <c r="F8" s="40" t="s">
        <v>117</v>
      </c>
      <c r="G8" s="40" t="s">
        <v>118</v>
      </c>
      <c r="H8" s="40" t="s">
        <v>79</v>
      </c>
      <c r="I8" s="40" t="s">
        <v>113</v>
      </c>
      <c r="J8" s="40" t="s">
        <v>113</v>
      </c>
      <c r="K8" s="40"/>
      <c r="L8" s="40" t="s">
        <v>116</v>
      </c>
      <c r="M8" s="40" t="s">
        <v>121</v>
      </c>
      <c r="N8" s="40" t="s">
        <v>78</v>
      </c>
      <c r="O8" s="42" t="s">
        <v>122</v>
      </c>
      <c r="P8" s="42" t="s">
        <v>123</v>
      </c>
    </row>
    <row r="9" spans="1:16" ht="12.75">
      <c r="A9" s="39"/>
      <c r="B9" s="39"/>
      <c r="C9" s="39"/>
      <c r="D9" s="39"/>
      <c r="E9" s="40"/>
      <c r="F9" s="40" t="s">
        <v>19</v>
      </c>
      <c r="G9" s="40" t="s">
        <v>19</v>
      </c>
      <c r="H9" s="40" t="s">
        <v>19</v>
      </c>
      <c r="I9" s="40" t="s">
        <v>19</v>
      </c>
      <c r="J9" s="40" t="s">
        <v>19</v>
      </c>
      <c r="K9" s="40"/>
      <c r="L9" s="40" t="s">
        <v>112</v>
      </c>
      <c r="M9" s="40" t="s">
        <v>19</v>
      </c>
      <c r="N9" s="40" t="s">
        <v>19</v>
      </c>
      <c r="O9" s="42" t="s">
        <v>19</v>
      </c>
      <c r="P9" s="42" t="s">
        <v>19</v>
      </c>
    </row>
    <row r="10" spans="1:16" ht="12.75">
      <c r="A10" s="43"/>
      <c r="B10" s="43"/>
      <c r="C10" s="43"/>
      <c r="D10" s="43"/>
      <c r="E10" s="44"/>
      <c r="F10" s="49"/>
      <c r="G10" s="49"/>
      <c r="H10" s="49"/>
      <c r="I10" s="49"/>
      <c r="J10" s="49"/>
      <c r="K10" s="49"/>
      <c r="L10" s="49"/>
      <c r="M10" s="49"/>
      <c r="N10" s="49"/>
      <c r="O10" s="49"/>
      <c r="P10" s="49"/>
    </row>
    <row r="11" spans="1:16" ht="12.75">
      <c r="A11" s="39" t="s">
        <v>80</v>
      </c>
      <c r="B11" s="43"/>
      <c r="C11" s="43"/>
      <c r="D11" s="43"/>
      <c r="E11" s="44"/>
      <c r="F11" s="49">
        <v>211751</v>
      </c>
      <c r="G11" s="49">
        <v>68516</v>
      </c>
      <c r="H11" s="49"/>
      <c r="I11" s="49">
        <v>21260</v>
      </c>
      <c r="J11" s="49">
        <v>0</v>
      </c>
      <c r="K11" s="49"/>
      <c r="L11" s="49">
        <v>0</v>
      </c>
      <c r="M11" s="49">
        <v>-35883</v>
      </c>
      <c r="N11" s="49">
        <f>SUM(F11:M11)</f>
        <v>265644</v>
      </c>
      <c r="O11" s="49">
        <v>0</v>
      </c>
      <c r="P11" s="49">
        <f>+N11-O11</f>
        <v>265644</v>
      </c>
    </row>
    <row r="12" spans="1:16" ht="12.75">
      <c r="A12" s="43"/>
      <c r="B12" s="43"/>
      <c r="C12" s="43"/>
      <c r="D12" s="43"/>
      <c r="E12" s="44"/>
      <c r="F12" s="49"/>
      <c r="G12" s="49"/>
      <c r="H12" s="49"/>
      <c r="I12" s="49"/>
      <c r="J12" s="49"/>
      <c r="K12" s="49"/>
      <c r="L12" s="49"/>
      <c r="M12" s="49"/>
      <c r="N12" s="49"/>
      <c r="O12" s="49"/>
      <c r="P12" s="51"/>
    </row>
    <row r="13" spans="1:16" ht="12.75">
      <c r="A13" s="43" t="s">
        <v>124</v>
      </c>
      <c r="B13" s="43"/>
      <c r="C13" s="43"/>
      <c r="D13" s="43"/>
      <c r="E13" s="44"/>
      <c r="F13" s="49"/>
      <c r="G13" s="49"/>
      <c r="H13" s="49"/>
      <c r="I13" s="49"/>
      <c r="J13" s="49"/>
      <c r="K13" s="49"/>
      <c r="L13" s="49"/>
      <c r="M13" s="49"/>
      <c r="N13" s="49"/>
      <c r="O13" s="49"/>
      <c r="P13" s="51"/>
    </row>
    <row r="14" spans="1:16" ht="12.75">
      <c r="A14" s="43" t="s">
        <v>126</v>
      </c>
      <c r="B14" s="43"/>
      <c r="C14" s="43"/>
      <c r="D14" s="43"/>
      <c r="E14" s="44"/>
      <c r="F14" s="49">
        <v>57552</v>
      </c>
      <c r="G14" s="49">
        <v>11510</v>
      </c>
      <c r="H14" s="49"/>
      <c r="I14" s="49">
        <v>0</v>
      </c>
      <c r="J14" s="49">
        <v>0</v>
      </c>
      <c r="K14" s="49"/>
      <c r="L14" s="49">
        <v>0</v>
      </c>
      <c r="M14" s="49">
        <v>0</v>
      </c>
      <c r="N14" s="49">
        <f>SUM(F14:M14)</f>
        <v>69062</v>
      </c>
      <c r="O14" s="49">
        <v>0</v>
      </c>
      <c r="P14" s="51">
        <f>+N14-O14</f>
        <v>69062</v>
      </c>
    </row>
    <row r="15" spans="1:16" ht="12.75">
      <c r="A15" s="43" t="s">
        <v>125</v>
      </c>
      <c r="B15" s="43"/>
      <c r="C15" s="43"/>
      <c r="D15" s="43"/>
      <c r="E15" s="44"/>
      <c r="F15" s="49">
        <v>0</v>
      </c>
      <c r="G15" s="49">
        <v>-1727</v>
      </c>
      <c r="H15" s="49"/>
      <c r="I15" s="49">
        <v>0</v>
      </c>
      <c r="J15" s="49">
        <v>0</v>
      </c>
      <c r="K15" s="49"/>
      <c r="L15" s="49">
        <v>0</v>
      </c>
      <c r="M15" s="49">
        <v>0</v>
      </c>
      <c r="N15" s="49">
        <f>SUM(F15:M15)</f>
        <v>-1727</v>
      </c>
      <c r="O15" s="52">
        <v>0</v>
      </c>
      <c r="P15" s="51">
        <f>+N15-O15</f>
        <v>-1727</v>
      </c>
    </row>
    <row r="16" spans="1:16" ht="12.75">
      <c r="A16" s="43"/>
      <c r="B16" s="43"/>
      <c r="C16" s="43"/>
      <c r="D16" s="43"/>
      <c r="E16" s="44"/>
      <c r="F16" s="49"/>
      <c r="G16" s="49"/>
      <c r="H16" s="49"/>
      <c r="I16" s="49"/>
      <c r="J16" s="49"/>
      <c r="K16" s="49"/>
      <c r="L16" s="49"/>
      <c r="M16" s="49"/>
      <c r="N16" s="49"/>
      <c r="O16" s="49"/>
      <c r="P16" s="51"/>
    </row>
    <row r="17" spans="1:16" ht="12.75">
      <c r="A17" s="43" t="s">
        <v>181</v>
      </c>
      <c r="B17" s="43"/>
      <c r="C17" s="43"/>
      <c r="D17" s="43"/>
      <c r="E17" s="44"/>
      <c r="F17" s="49">
        <v>744</v>
      </c>
      <c r="G17" s="49">
        <v>0</v>
      </c>
      <c r="H17" s="49"/>
      <c r="I17" s="49">
        <v>0</v>
      </c>
      <c r="J17" s="49">
        <v>0</v>
      </c>
      <c r="K17" s="49"/>
      <c r="L17" s="49">
        <v>0</v>
      </c>
      <c r="M17" s="49">
        <v>0</v>
      </c>
      <c r="N17" s="49">
        <f>SUM(F17:M17)</f>
        <v>744</v>
      </c>
      <c r="O17" s="49">
        <v>0</v>
      </c>
      <c r="P17" s="51">
        <f>+N17-O17</f>
        <v>744</v>
      </c>
    </row>
    <row r="18" spans="1:16" ht="12.75">
      <c r="A18" s="43"/>
      <c r="B18" s="43"/>
      <c r="C18" s="43"/>
      <c r="D18" s="43"/>
      <c r="E18" s="44"/>
      <c r="F18" s="49"/>
      <c r="G18" s="49" t="s">
        <v>18</v>
      </c>
      <c r="H18" s="49"/>
      <c r="I18" s="52"/>
      <c r="J18" s="52"/>
      <c r="K18" s="52"/>
      <c r="L18" s="49"/>
      <c r="M18" s="53"/>
      <c r="N18" s="49"/>
      <c r="O18" s="52"/>
      <c r="P18" s="51"/>
    </row>
    <row r="19" spans="1:16" ht="12.75">
      <c r="A19" s="43" t="s">
        <v>81</v>
      </c>
      <c r="B19" s="43"/>
      <c r="C19" s="43"/>
      <c r="D19" s="43"/>
      <c r="E19" s="44"/>
      <c r="F19" s="49">
        <v>0</v>
      </c>
      <c r="G19" s="49">
        <v>0</v>
      </c>
      <c r="H19" s="49"/>
      <c r="I19" s="49">
        <v>0</v>
      </c>
      <c r="J19" s="49">
        <v>0</v>
      </c>
      <c r="K19" s="49"/>
      <c r="L19" s="49">
        <v>0</v>
      </c>
      <c r="M19" s="49">
        <v>12871</v>
      </c>
      <c r="N19" s="49">
        <f>SUM(F19:M19)</f>
        <v>12871</v>
      </c>
      <c r="O19" s="49">
        <v>0</v>
      </c>
      <c r="P19" s="51">
        <f>+N19-O19</f>
        <v>12871</v>
      </c>
    </row>
    <row r="20" spans="1:16" ht="12.75">
      <c r="A20" s="46"/>
      <c r="B20" s="43"/>
      <c r="C20" s="43"/>
      <c r="D20" s="43"/>
      <c r="E20" s="44"/>
      <c r="F20" s="52"/>
      <c r="G20" s="52"/>
      <c r="H20" s="52"/>
      <c r="I20" s="52"/>
      <c r="J20" s="52"/>
      <c r="K20" s="52"/>
      <c r="L20" s="52"/>
      <c r="M20" s="49"/>
      <c r="N20" s="49"/>
      <c r="O20" s="49"/>
      <c r="P20" s="51"/>
    </row>
    <row r="21" spans="1:16" ht="12.75">
      <c r="A21" s="43" t="s">
        <v>132</v>
      </c>
      <c r="B21" s="43"/>
      <c r="C21" s="43"/>
      <c r="D21" s="43"/>
      <c r="E21" s="44"/>
      <c r="F21" s="49">
        <v>0</v>
      </c>
      <c r="G21" s="49">
        <v>0</v>
      </c>
      <c r="H21" s="49"/>
      <c r="I21" s="49">
        <v>0</v>
      </c>
      <c r="J21" s="49">
        <v>-1889</v>
      </c>
      <c r="K21" s="49"/>
      <c r="L21" s="49">
        <v>0</v>
      </c>
      <c r="M21" s="49">
        <v>0</v>
      </c>
      <c r="N21" s="49">
        <f>SUM(F21:M21)</f>
        <v>-1889</v>
      </c>
      <c r="O21" s="49">
        <v>0</v>
      </c>
      <c r="P21" s="51">
        <f>+N21-O21</f>
        <v>-1889</v>
      </c>
    </row>
    <row r="22" spans="1:16" ht="12.75">
      <c r="A22" s="43"/>
      <c r="B22" s="43"/>
      <c r="C22" s="43"/>
      <c r="D22" s="43"/>
      <c r="E22" s="44"/>
      <c r="F22" s="49"/>
      <c r="G22" s="49"/>
      <c r="H22" s="49"/>
      <c r="I22" s="49"/>
      <c r="J22" s="49"/>
      <c r="K22" s="49"/>
      <c r="L22" s="49"/>
      <c r="M22" s="49"/>
      <c r="N22" s="49"/>
      <c r="O22" s="52"/>
      <c r="P22" s="54"/>
    </row>
    <row r="23" spans="1:16" ht="13.5" thickBot="1">
      <c r="A23" s="39" t="s">
        <v>177</v>
      </c>
      <c r="B23" s="43"/>
      <c r="C23" s="43"/>
      <c r="D23" s="43"/>
      <c r="E23" s="44"/>
      <c r="F23" s="50">
        <f>SUM(F11:F22)</f>
        <v>270047</v>
      </c>
      <c r="G23" s="50">
        <f>SUM(G11:G22)</f>
        <v>78299</v>
      </c>
      <c r="H23" s="50"/>
      <c r="I23" s="50">
        <f>SUM(I11:I22)</f>
        <v>21260</v>
      </c>
      <c r="J23" s="50">
        <f>SUM(J11:J22)</f>
        <v>-1889</v>
      </c>
      <c r="K23" s="50"/>
      <c r="L23" s="50">
        <f>SUM(L11:L22)</f>
        <v>0</v>
      </c>
      <c r="M23" s="50">
        <f>SUM(M11:M22)</f>
        <v>-23012</v>
      </c>
      <c r="N23" s="50">
        <f>SUM(N11:N21)</f>
        <v>344705</v>
      </c>
      <c r="O23" s="50">
        <f>SUM(O11:O21)</f>
        <v>0</v>
      </c>
      <c r="P23" s="50">
        <f>SUM(P11:P22)</f>
        <v>344705</v>
      </c>
    </row>
    <row r="24" spans="1:16" ht="12.75">
      <c r="A24" s="39"/>
      <c r="B24" s="43"/>
      <c r="C24" s="43"/>
      <c r="D24" s="43"/>
      <c r="E24" s="44"/>
      <c r="F24" s="65"/>
      <c r="G24" s="65"/>
      <c r="H24" s="65"/>
      <c r="I24" s="65"/>
      <c r="J24" s="65"/>
      <c r="K24" s="65"/>
      <c r="L24" s="65"/>
      <c r="M24" s="65"/>
      <c r="N24" s="65"/>
      <c r="O24" s="65"/>
      <c r="P24" s="65"/>
    </row>
    <row r="25" spans="1:16" ht="12.75">
      <c r="A25" s="39" t="s">
        <v>105</v>
      </c>
      <c r="B25" s="43"/>
      <c r="C25" s="43"/>
      <c r="D25" s="43"/>
      <c r="E25" s="44"/>
      <c r="F25" s="65">
        <v>270627</v>
      </c>
      <c r="G25" s="65">
        <v>78598</v>
      </c>
      <c r="H25" s="65"/>
      <c r="I25" s="65">
        <v>21260</v>
      </c>
      <c r="J25" s="65">
        <v>-4908</v>
      </c>
      <c r="K25" s="65"/>
      <c r="L25" s="65">
        <v>2731</v>
      </c>
      <c r="M25" s="65">
        <v>-7616</v>
      </c>
      <c r="N25" s="65">
        <f>SUM(F25:M25)</f>
        <v>360692</v>
      </c>
      <c r="O25" s="65">
        <v>14404</v>
      </c>
      <c r="P25" s="65">
        <f>SUM(N25:O25)</f>
        <v>375096</v>
      </c>
    </row>
    <row r="26" spans="1:16" ht="12.75">
      <c r="A26" s="43"/>
      <c r="B26" s="43"/>
      <c r="C26" s="43"/>
      <c r="D26" s="43"/>
      <c r="E26" s="44"/>
      <c r="F26" s="65"/>
      <c r="G26" s="65"/>
      <c r="H26" s="65"/>
      <c r="I26" s="65"/>
      <c r="J26" s="65"/>
      <c r="K26" s="65"/>
      <c r="L26" s="65"/>
      <c r="M26" s="65"/>
      <c r="N26" s="65" t="s">
        <v>18</v>
      </c>
      <c r="O26" s="65"/>
      <c r="P26" s="65"/>
    </row>
    <row r="27" spans="1:14" ht="12.75">
      <c r="A27" s="43" t="s">
        <v>181</v>
      </c>
      <c r="B27" s="43"/>
      <c r="C27" s="43"/>
      <c r="D27" s="43"/>
      <c r="E27" s="44"/>
      <c r="N27" s="65" t="s">
        <v>18</v>
      </c>
    </row>
    <row r="28" spans="1:16" ht="12.75">
      <c r="A28" s="43" t="s">
        <v>127</v>
      </c>
      <c r="B28" s="43"/>
      <c r="C28" s="43"/>
      <c r="D28" s="43"/>
      <c r="E28" s="44"/>
      <c r="F28" s="65">
        <v>1597</v>
      </c>
      <c r="G28" s="65">
        <v>319</v>
      </c>
      <c r="H28" s="65"/>
      <c r="I28" s="65">
        <v>0</v>
      </c>
      <c r="J28" s="65">
        <v>0</v>
      </c>
      <c r="K28" s="65"/>
      <c r="L28" s="65">
        <v>227</v>
      </c>
      <c r="M28" s="65">
        <v>0</v>
      </c>
      <c r="N28" s="65">
        <f>SUM(F28:M28)</f>
        <v>2143</v>
      </c>
      <c r="O28" s="65">
        <v>0</v>
      </c>
      <c r="P28" s="65">
        <f>SUM(N28:O28)</f>
        <v>2143</v>
      </c>
    </row>
    <row r="29" spans="1:16" ht="12.75">
      <c r="A29" s="43"/>
      <c r="B29" s="43"/>
      <c r="C29" s="43"/>
      <c r="D29" s="43"/>
      <c r="E29" s="44"/>
      <c r="F29" s="65"/>
      <c r="G29" s="65"/>
      <c r="H29" s="65"/>
      <c r="I29" s="65"/>
      <c r="J29" s="65"/>
      <c r="K29" s="65"/>
      <c r="L29" s="65"/>
      <c r="M29" s="65"/>
      <c r="N29" s="65"/>
      <c r="O29" s="65"/>
      <c r="P29" s="65"/>
    </row>
    <row r="30" spans="1:16" ht="12.75">
      <c r="A30" s="43" t="s">
        <v>81</v>
      </c>
      <c r="B30" s="43"/>
      <c r="C30" s="43"/>
      <c r="D30" s="43"/>
      <c r="E30" s="44"/>
      <c r="F30" s="65">
        <v>0</v>
      </c>
      <c r="G30" s="65">
        <v>0</v>
      </c>
      <c r="H30" s="65"/>
      <c r="I30" s="65">
        <v>0</v>
      </c>
      <c r="J30" s="65">
        <v>0</v>
      </c>
      <c r="K30" s="65"/>
      <c r="L30" s="65">
        <v>0</v>
      </c>
      <c r="M30" s="65">
        <v>16627</v>
      </c>
      <c r="N30" s="65">
        <f>SUM(F30:M30)</f>
        <v>16627</v>
      </c>
      <c r="O30" s="65">
        <v>256</v>
      </c>
      <c r="P30" s="65">
        <f>SUM(N30:O30)</f>
        <v>16883</v>
      </c>
    </row>
    <row r="31" spans="1:16" ht="12.75">
      <c r="A31" s="43"/>
      <c r="B31" s="43"/>
      <c r="C31" s="43"/>
      <c r="D31" s="43"/>
      <c r="E31" s="44"/>
      <c r="F31" s="65"/>
      <c r="G31" s="65"/>
      <c r="H31" s="65"/>
      <c r="I31" s="65"/>
      <c r="J31" s="65"/>
      <c r="K31" s="65"/>
      <c r="L31" s="65"/>
      <c r="M31" s="65"/>
      <c r="N31" s="65"/>
      <c r="O31" s="65"/>
      <c r="P31" s="65"/>
    </row>
    <row r="32" spans="1:16" ht="12.75">
      <c r="A32" s="43" t="s">
        <v>182</v>
      </c>
      <c r="B32" s="43"/>
      <c r="C32" s="43"/>
      <c r="D32" s="43"/>
      <c r="E32" s="44"/>
      <c r="F32" s="65">
        <v>0</v>
      </c>
      <c r="G32" s="65">
        <v>0</v>
      </c>
      <c r="H32" s="65"/>
      <c r="I32" s="65">
        <v>0</v>
      </c>
      <c r="J32" s="65">
        <v>0</v>
      </c>
      <c r="K32" s="65"/>
      <c r="L32" s="65">
        <v>0</v>
      </c>
      <c r="M32" s="65">
        <v>0</v>
      </c>
      <c r="N32" s="65">
        <v>0</v>
      </c>
      <c r="O32" s="65">
        <v>-14560</v>
      </c>
      <c r="P32" s="65">
        <f>SUM(N32:O32)</f>
        <v>-14560</v>
      </c>
    </row>
    <row r="33" spans="1:16" ht="12.75">
      <c r="A33" s="43"/>
      <c r="B33" s="43"/>
      <c r="C33" s="43"/>
      <c r="D33" s="43"/>
      <c r="E33" s="44"/>
      <c r="F33" s="65"/>
      <c r="G33" s="65"/>
      <c r="H33" s="65"/>
      <c r="I33" s="65"/>
      <c r="J33" s="65"/>
      <c r="K33" s="65"/>
      <c r="L33" s="65"/>
      <c r="M33" s="65"/>
      <c r="N33" s="65" t="s">
        <v>18</v>
      </c>
      <c r="O33" s="65"/>
      <c r="P33" s="65" t="s">
        <v>18</v>
      </c>
    </row>
    <row r="34" spans="1:16" ht="12.75">
      <c r="A34" s="43" t="s">
        <v>180</v>
      </c>
      <c r="B34" s="43"/>
      <c r="C34" s="43"/>
      <c r="D34" s="43"/>
      <c r="E34" s="44"/>
      <c r="F34" s="65">
        <v>0</v>
      </c>
      <c r="G34" s="65">
        <v>0</v>
      </c>
      <c r="H34" s="65"/>
      <c r="I34" s="65">
        <v>0</v>
      </c>
      <c r="J34" s="65">
        <v>0</v>
      </c>
      <c r="K34" s="65"/>
      <c r="L34" s="65">
        <v>0</v>
      </c>
      <c r="M34" s="65">
        <v>-8119</v>
      </c>
      <c r="N34" s="65">
        <f>SUM(F34:M34)</f>
        <v>-8119</v>
      </c>
      <c r="O34" s="65">
        <v>0</v>
      </c>
      <c r="P34" s="65">
        <f>SUM(N34:O34)</f>
        <v>-8119</v>
      </c>
    </row>
    <row r="35" spans="1:16" ht="12.75">
      <c r="A35" s="46"/>
      <c r="B35" s="43"/>
      <c r="C35" s="43"/>
      <c r="D35" s="43"/>
      <c r="E35" s="44"/>
      <c r="F35" s="65"/>
      <c r="G35" s="65"/>
      <c r="H35" s="65"/>
      <c r="I35" s="65"/>
      <c r="J35" s="65"/>
      <c r="K35" s="65"/>
      <c r="L35" s="65"/>
      <c r="M35" s="65"/>
      <c r="N35" s="65" t="s">
        <v>18</v>
      </c>
      <c r="O35" s="65"/>
      <c r="P35" s="65" t="s">
        <v>18</v>
      </c>
    </row>
    <row r="36" spans="1:16" ht="12.75">
      <c r="A36" s="45" t="s">
        <v>162</v>
      </c>
      <c r="B36" s="45"/>
      <c r="C36" s="45"/>
      <c r="D36" s="45"/>
      <c r="E36" s="87"/>
      <c r="F36" s="88">
        <v>0</v>
      </c>
      <c r="G36" s="88">
        <v>0</v>
      </c>
      <c r="H36" s="88"/>
      <c r="I36" s="88">
        <v>0</v>
      </c>
      <c r="J36" s="88">
        <v>-2843</v>
      </c>
      <c r="K36" s="88"/>
      <c r="L36" s="88">
        <v>0</v>
      </c>
      <c r="M36" s="88">
        <v>0</v>
      </c>
      <c r="N36" s="65">
        <f>SUM(F36:M36)</f>
        <v>-2843</v>
      </c>
      <c r="O36" s="88">
        <v>0</v>
      </c>
      <c r="P36" s="65">
        <f>SUM(N36:O36)</f>
        <v>-2843</v>
      </c>
    </row>
    <row r="37" spans="1:16" ht="12.75">
      <c r="A37" s="45"/>
      <c r="B37" s="45"/>
      <c r="C37" s="45"/>
      <c r="D37" s="45"/>
      <c r="E37" s="87"/>
      <c r="F37" s="88"/>
      <c r="G37" s="88"/>
      <c r="H37" s="88"/>
      <c r="I37" s="88"/>
      <c r="J37" s="88"/>
      <c r="K37" s="88"/>
      <c r="L37" s="88"/>
      <c r="M37" s="88"/>
      <c r="N37" s="65" t="s">
        <v>18</v>
      </c>
      <c r="O37" s="88"/>
      <c r="P37" s="88"/>
    </row>
    <row r="38" spans="1:16" ht="12.75" customHeight="1" thickBot="1">
      <c r="A38" s="39" t="s">
        <v>178</v>
      </c>
      <c r="B38" s="43"/>
      <c r="C38" s="43"/>
      <c r="D38" s="43"/>
      <c r="E38" s="44"/>
      <c r="F38" s="50">
        <f>SUM(F25:F37)</f>
        <v>272224</v>
      </c>
      <c r="G38" s="50">
        <f aca="true" t="shared" si="0" ref="G38:O38">SUM(G25:G37)</f>
        <v>78917</v>
      </c>
      <c r="H38" s="50">
        <f t="shared" si="0"/>
        <v>0</v>
      </c>
      <c r="I38" s="50">
        <f t="shared" si="0"/>
        <v>21260</v>
      </c>
      <c r="J38" s="50">
        <f t="shared" si="0"/>
        <v>-7751</v>
      </c>
      <c r="K38" s="50">
        <f t="shared" si="0"/>
        <v>0</v>
      </c>
      <c r="L38" s="50">
        <f>SUM(L25:L37)</f>
        <v>2958</v>
      </c>
      <c r="M38" s="50">
        <f t="shared" si="0"/>
        <v>892</v>
      </c>
      <c r="N38" s="50">
        <f>SUM(F38:M38)</f>
        <v>368500</v>
      </c>
      <c r="O38" s="50">
        <f t="shared" si="0"/>
        <v>100</v>
      </c>
      <c r="P38" s="50">
        <f>SUM(N38:O38)</f>
        <v>368600</v>
      </c>
    </row>
    <row r="39" spans="1:16" ht="12.75">
      <c r="A39" s="39"/>
      <c r="B39" s="43"/>
      <c r="C39" s="43"/>
      <c r="D39" s="43"/>
      <c r="E39" s="44"/>
      <c r="F39" s="65" t="s">
        <v>18</v>
      </c>
      <c r="G39" s="65"/>
      <c r="H39" s="65"/>
      <c r="I39" s="65"/>
      <c r="J39" s="65"/>
      <c r="K39" s="65"/>
      <c r="L39" s="65"/>
      <c r="M39" s="65"/>
      <c r="N39" s="65"/>
      <c r="O39" s="65"/>
      <c r="P39" s="65"/>
    </row>
    <row r="40" spans="1:16" ht="12.75">
      <c r="A40" s="137" t="s">
        <v>109</v>
      </c>
      <c r="B40" s="137"/>
      <c r="C40" s="137"/>
      <c r="D40" s="137"/>
      <c r="E40" s="137"/>
      <c r="F40" s="137"/>
      <c r="G40" s="137"/>
      <c r="H40" s="137"/>
      <c r="I40" s="137"/>
      <c r="J40" s="137"/>
      <c r="K40" s="137"/>
      <c r="L40" s="137"/>
      <c r="M40" s="137"/>
      <c r="N40" s="137"/>
      <c r="O40" s="137"/>
      <c r="P40" s="137"/>
    </row>
    <row r="41" spans="1:16" ht="12.75">
      <c r="A41" s="47" t="s">
        <v>133</v>
      </c>
      <c r="B41" s="48"/>
      <c r="C41" s="48"/>
      <c r="D41" s="48"/>
      <c r="E41" s="48"/>
      <c r="F41" s="27"/>
      <c r="G41" s="27"/>
      <c r="H41" s="27"/>
      <c r="I41" s="27"/>
      <c r="J41" s="27"/>
      <c r="K41" s="27"/>
      <c r="L41" s="27"/>
      <c r="M41" s="27"/>
      <c r="N41" s="27"/>
      <c r="O41" s="32"/>
      <c r="P41" s="32"/>
    </row>
  </sheetData>
  <mergeCells count="1">
    <mergeCell ref="A40:P40"/>
  </mergeCells>
  <printOptions/>
  <pageMargins left="0.75" right="0.25" top="1" bottom="0.25" header="0.5" footer="0.5"/>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vanaja</dc:creator>
  <cp:keywords/>
  <dc:description/>
  <cp:lastModifiedBy>lisa.kuok</cp:lastModifiedBy>
  <cp:lastPrinted>2007-08-10T11:30:57Z</cp:lastPrinted>
  <dcterms:created xsi:type="dcterms:W3CDTF">2007-01-31T05:45:16Z</dcterms:created>
  <dcterms:modified xsi:type="dcterms:W3CDTF">2007-08-13T10:07:45Z</dcterms:modified>
  <cp:category/>
  <cp:version/>
  <cp:contentType/>
  <cp:contentStatus/>
</cp:coreProperties>
</file>